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4120" windowHeight="12465" activeTab="2"/>
  </bookViews>
  <sheets>
    <sheet name="第一批" sheetId="23" r:id="rId1"/>
    <sheet name="第一批+第二批" sheetId="24" r:id="rId2"/>
    <sheet name="第二批" sheetId="25" r:id="rId3"/>
  </sheets>
  <definedNames>
    <definedName name="_xlnm.Print_Titles" localSheetId="2">第二批!$3:$6</definedName>
    <definedName name="_xlnm.Print_Titles" localSheetId="0">第一批!$3:$6</definedName>
    <definedName name="_xlnm.Print_Titles" localSheetId="1">'第一批+第二批'!$3:$6</definedName>
  </definedNames>
  <calcPr calcId="145621"/>
</workbook>
</file>

<file path=xl/calcChain.xml><?xml version="1.0" encoding="utf-8"?>
<calcChain xmlns="http://schemas.openxmlformats.org/spreadsheetml/2006/main">
  <c r="P49" i="25" l="1"/>
  <c r="O49" i="25"/>
  <c r="F49" i="25"/>
  <c r="E49" i="25"/>
  <c r="C49" i="25" s="1"/>
  <c r="D49" i="25"/>
  <c r="B49" i="25" s="1"/>
  <c r="H48" i="25"/>
  <c r="D48" i="25"/>
  <c r="B48" i="25" s="1"/>
  <c r="H45" i="25"/>
  <c r="E45" i="25"/>
  <c r="C45" i="25" s="1"/>
  <c r="D45" i="25"/>
  <c r="B45" i="25" s="1"/>
  <c r="H44" i="25"/>
  <c r="D44" i="25" s="1"/>
  <c r="B44" i="25" s="1"/>
  <c r="E44" i="25"/>
  <c r="C44" i="25" s="1"/>
  <c r="P43" i="25"/>
  <c r="O43" i="25"/>
  <c r="H43" i="25"/>
  <c r="E43" i="25"/>
  <c r="C43" i="25" s="1"/>
  <c r="D43" i="25"/>
  <c r="B43" i="25" s="1"/>
  <c r="H42" i="25"/>
  <c r="D42" i="25" s="1"/>
  <c r="B42" i="25" s="1"/>
  <c r="E42" i="25"/>
  <c r="C42" i="25" s="1"/>
  <c r="H41" i="25"/>
  <c r="D41" i="25" s="1"/>
  <c r="B41" i="25" s="1"/>
  <c r="C41" i="25"/>
  <c r="H40" i="25"/>
  <c r="D40" i="25" s="1"/>
  <c r="B40" i="25" s="1"/>
  <c r="E40" i="25"/>
  <c r="C40" i="25"/>
  <c r="H39" i="25"/>
  <c r="E39" i="25"/>
  <c r="D39" i="25"/>
  <c r="B39" i="25" s="1"/>
  <c r="C39" i="25"/>
  <c r="H38" i="25"/>
  <c r="E38" i="25"/>
  <c r="C38" i="25" s="1"/>
  <c r="D38" i="25"/>
  <c r="B38" i="25" s="1"/>
  <c r="H37" i="25"/>
  <c r="D37" i="25"/>
  <c r="B37" i="25" s="1"/>
  <c r="H36" i="25"/>
  <c r="E36" i="25"/>
  <c r="C36" i="25" s="1"/>
  <c r="D36" i="25"/>
  <c r="B36" i="25" s="1"/>
  <c r="H35" i="25"/>
  <c r="D35" i="25" s="1"/>
  <c r="B35" i="25" s="1"/>
  <c r="E35" i="25"/>
  <c r="C35" i="25" s="1"/>
  <c r="H34" i="25"/>
  <c r="D34" i="25" s="1"/>
  <c r="B34" i="25" s="1"/>
  <c r="E34" i="25"/>
  <c r="C34" i="25"/>
  <c r="H33" i="25"/>
  <c r="E33" i="25"/>
  <c r="D33" i="25"/>
  <c r="B33" i="25" s="1"/>
  <c r="C33" i="25"/>
  <c r="P32" i="25"/>
  <c r="O32" i="25"/>
  <c r="O7" i="25" s="1"/>
  <c r="H32" i="25"/>
  <c r="D32" i="25" s="1"/>
  <c r="B32" i="25" s="1"/>
  <c r="E32" i="25"/>
  <c r="C32" i="25"/>
  <c r="E31" i="25"/>
  <c r="D31" i="25"/>
  <c r="C31" i="25"/>
  <c r="B31" i="25"/>
  <c r="H30" i="25"/>
  <c r="D30" i="25" s="1"/>
  <c r="B30" i="25" s="1"/>
  <c r="H28" i="25"/>
  <c r="D28" i="25" s="1"/>
  <c r="B28" i="25" s="1"/>
  <c r="M26" i="25"/>
  <c r="H26" i="25"/>
  <c r="D26" i="25" s="1"/>
  <c r="B26" i="25" s="1"/>
  <c r="E26" i="25"/>
  <c r="C26" i="25"/>
  <c r="P24" i="25"/>
  <c r="O24" i="25"/>
  <c r="H24" i="25"/>
  <c r="D24" i="25" s="1"/>
  <c r="B24" i="25" s="1"/>
  <c r="C24" i="25"/>
  <c r="H23" i="25"/>
  <c r="D23" i="25" s="1"/>
  <c r="B23" i="25" s="1"/>
  <c r="B22" i="25"/>
  <c r="H21" i="25"/>
  <c r="D21" i="25" s="1"/>
  <c r="B21" i="25" s="1"/>
  <c r="H18" i="25"/>
  <c r="D18" i="25"/>
  <c r="B18" i="25" s="1"/>
  <c r="P13" i="25"/>
  <c r="O13" i="25"/>
  <c r="C13" i="25"/>
  <c r="B13" i="25"/>
  <c r="H10" i="25"/>
  <c r="D10" i="25" s="1"/>
  <c r="B10" i="25" s="1"/>
  <c r="H9" i="25"/>
  <c r="D9" i="25" s="1"/>
  <c r="E9" i="25"/>
  <c r="C9" i="25"/>
  <c r="E8" i="25"/>
  <c r="D8" i="25"/>
  <c r="C8" i="25"/>
  <c r="B8" i="25"/>
  <c r="T7" i="25"/>
  <c r="S7" i="25"/>
  <c r="R7" i="25"/>
  <c r="Q7" i="25"/>
  <c r="P7" i="25"/>
  <c r="N7" i="25"/>
  <c r="M7" i="25"/>
  <c r="K7" i="25"/>
  <c r="J7" i="25"/>
  <c r="I7" i="25"/>
  <c r="H7" i="25"/>
  <c r="G7" i="25"/>
  <c r="F7" i="25"/>
  <c r="E7" i="25"/>
  <c r="AI49" i="24"/>
  <c r="AE49" i="24" s="1"/>
  <c r="AH49" i="24"/>
  <c r="AD49" i="24" s="1"/>
  <c r="U49" i="24"/>
  <c r="S49" i="24" s="1"/>
  <c r="C49" i="24" s="1"/>
  <c r="T49" i="24"/>
  <c r="O49" i="24"/>
  <c r="D49" i="24"/>
  <c r="W48" i="24"/>
  <c r="S48" i="24"/>
  <c r="C48" i="24" s="1"/>
  <c r="B48" i="24" s="1"/>
  <c r="Q48" i="24"/>
  <c r="D48" i="24"/>
  <c r="S47" i="24"/>
  <c r="C47" i="24" s="1"/>
  <c r="B47" i="24" s="1"/>
  <c r="D47" i="24"/>
  <c r="S46" i="24"/>
  <c r="C46" i="24" s="1"/>
  <c r="B46" i="24" s="1"/>
  <c r="D46" i="24"/>
  <c r="AE45" i="24"/>
  <c r="AD45" i="24"/>
  <c r="W45" i="24"/>
  <c r="T45" i="24"/>
  <c r="S45" i="24"/>
  <c r="Q45" i="24"/>
  <c r="G45" i="24"/>
  <c r="D45" i="24"/>
  <c r="C45" i="24"/>
  <c r="B45" i="24" s="1"/>
  <c r="AE44" i="24"/>
  <c r="AD44" i="24"/>
  <c r="W44" i="24"/>
  <c r="S44" i="24" s="1"/>
  <c r="C44" i="24" s="1"/>
  <c r="B44" i="24" s="1"/>
  <c r="T44" i="24"/>
  <c r="D44" i="24" s="1"/>
  <c r="Q44" i="24"/>
  <c r="M44" i="24"/>
  <c r="G44" i="24"/>
  <c r="AI43" i="24"/>
  <c r="AH43" i="24"/>
  <c r="AE43" i="24"/>
  <c r="AD43" i="24"/>
  <c r="W43" i="24"/>
  <c r="T43" i="24"/>
  <c r="S43" i="24"/>
  <c r="Q43" i="24"/>
  <c r="G43" i="24"/>
  <c r="D43" i="24"/>
  <c r="C43" i="24"/>
  <c r="B43" i="24" s="1"/>
  <c r="AE42" i="24"/>
  <c r="AD42" i="24"/>
  <c r="W42" i="24"/>
  <c r="S42" i="24" s="1"/>
  <c r="C42" i="24" s="1"/>
  <c r="B42" i="24" s="1"/>
  <c r="T42" i="24"/>
  <c r="Q42" i="24"/>
  <c r="G42" i="24"/>
  <c r="D42" i="24"/>
  <c r="AE41" i="24"/>
  <c r="AD41" i="24"/>
  <c r="W41" i="24"/>
  <c r="S41" i="24" s="1"/>
  <c r="C41" i="24" s="1"/>
  <c r="B41" i="24" s="1"/>
  <c r="Q41" i="24"/>
  <c r="G41" i="24"/>
  <c r="D41" i="24"/>
  <c r="AE40" i="24"/>
  <c r="AD40" i="24"/>
  <c r="W40" i="24"/>
  <c r="T40" i="24"/>
  <c r="D40" i="24" s="1"/>
  <c r="S40" i="24"/>
  <c r="Q40" i="24"/>
  <c r="M40" i="24"/>
  <c r="G40" i="24"/>
  <c r="C40" i="24"/>
  <c r="B40" i="24" s="1"/>
  <c r="AE39" i="24"/>
  <c r="AD39" i="24"/>
  <c r="W39" i="24"/>
  <c r="T39" i="24"/>
  <c r="S39" i="24"/>
  <c r="Q39" i="24"/>
  <c r="G39" i="24"/>
  <c r="D39" i="24"/>
  <c r="C39" i="24"/>
  <c r="B39" i="24" s="1"/>
  <c r="AE38" i="24"/>
  <c r="AD38" i="24"/>
  <c r="W38" i="24"/>
  <c r="S38" i="24" s="1"/>
  <c r="C38" i="24" s="1"/>
  <c r="B38" i="24" s="1"/>
  <c r="T38" i="24"/>
  <c r="Q38" i="24"/>
  <c r="G38" i="24"/>
  <c r="D38" i="24"/>
  <c r="AE37" i="24"/>
  <c r="AD37" i="24"/>
  <c r="W37" i="24"/>
  <c r="S37" i="24" s="1"/>
  <c r="C37" i="24" s="1"/>
  <c r="B37" i="24" s="1"/>
  <c r="Q37" i="24"/>
  <c r="K37" i="24"/>
  <c r="G37" i="24"/>
  <c r="D37" i="24"/>
  <c r="W36" i="24"/>
  <c r="T36" i="24"/>
  <c r="S36" i="24"/>
  <c r="C36" i="24" s="1"/>
  <c r="B36" i="24" s="1"/>
  <c r="G36" i="24"/>
  <c r="D36" i="24"/>
  <c r="AE35" i="24"/>
  <c r="AD35" i="24"/>
  <c r="W35" i="24"/>
  <c r="T35" i="24"/>
  <c r="D35" i="24" s="1"/>
  <c r="S35" i="24"/>
  <c r="Q35" i="24"/>
  <c r="M35" i="24"/>
  <c r="K35" i="24"/>
  <c r="I35" i="24"/>
  <c r="G35" i="24"/>
  <c r="C35" i="24"/>
  <c r="B35" i="24" s="1"/>
  <c r="AE34" i="24"/>
  <c r="W34" i="24"/>
  <c r="T34" i="24"/>
  <c r="S34" i="24"/>
  <c r="Q34" i="24"/>
  <c r="G34" i="24"/>
  <c r="D34" i="24"/>
  <c r="C34" i="24"/>
  <c r="B34" i="24"/>
  <c r="AE33" i="24"/>
  <c r="AD33" i="24"/>
  <c r="W33" i="24"/>
  <c r="S33" i="24" s="1"/>
  <c r="C33" i="24" s="1"/>
  <c r="B33" i="24" s="1"/>
  <c r="T33" i="24"/>
  <c r="Q33" i="24"/>
  <c r="G33" i="24"/>
  <c r="D33" i="24"/>
  <c r="AI32" i="24"/>
  <c r="AE32" i="24" s="1"/>
  <c r="AH32" i="24"/>
  <c r="AD32" i="24"/>
  <c r="W32" i="24"/>
  <c r="S32" i="24" s="1"/>
  <c r="C32" i="24" s="1"/>
  <c r="B32" i="24" s="1"/>
  <c r="T32" i="24"/>
  <c r="Q32" i="24"/>
  <c r="G32" i="24"/>
  <c r="D32" i="24"/>
  <c r="T31" i="24"/>
  <c r="S31" i="24"/>
  <c r="C31" i="24" s="1"/>
  <c r="B31" i="24" s="1"/>
  <c r="G31" i="24"/>
  <c r="D31" i="24"/>
  <c r="W30" i="24"/>
  <c r="S30" i="24"/>
  <c r="Q30" i="24"/>
  <c r="G30" i="24"/>
  <c r="D30" i="24"/>
  <c r="C30" i="24"/>
  <c r="B30" i="24" s="1"/>
  <c r="AE29" i="24"/>
  <c r="AD29" i="24"/>
  <c r="S29" i="24"/>
  <c r="C29" i="24" s="1"/>
  <c r="B29" i="24" s="1"/>
  <c r="K29" i="24"/>
  <c r="I29" i="24"/>
  <c r="G29" i="24"/>
  <c r="D29" i="24"/>
  <c r="AE28" i="24"/>
  <c r="AD28" i="24"/>
  <c r="W28" i="24"/>
  <c r="S28" i="24"/>
  <c r="C28" i="24" s="1"/>
  <c r="B28" i="24" s="1"/>
  <c r="Q28" i="24"/>
  <c r="K28" i="24"/>
  <c r="G28" i="24"/>
  <c r="D28" i="24"/>
  <c r="S27" i="24"/>
  <c r="G27" i="24"/>
  <c r="D27" i="24"/>
  <c r="C27" i="24"/>
  <c r="B27" i="24" s="1"/>
  <c r="AB26" i="24"/>
  <c r="S26" i="24" s="1"/>
  <c r="C26" i="24" s="1"/>
  <c r="B26" i="24" s="1"/>
  <c r="W26" i="24"/>
  <c r="T26" i="24"/>
  <c r="Q26" i="24"/>
  <c r="G26" i="24"/>
  <c r="D26" i="24"/>
  <c r="S25" i="24"/>
  <c r="G25" i="24"/>
  <c r="D25" i="24"/>
  <c r="C25" i="24"/>
  <c r="B25" i="24" s="1"/>
  <c r="AI24" i="24"/>
  <c r="AE24" i="24" s="1"/>
  <c r="AH24" i="24"/>
  <c r="AD24" i="24" s="1"/>
  <c r="W24" i="24"/>
  <c r="S24" i="24" s="1"/>
  <c r="C24" i="24" s="1"/>
  <c r="B24" i="24" s="1"/>
  <c r="Q24" i="24"/>
  <c r="G24" i="24"/>
  <c r="D24" i="24"/>
  <c r="AE23" i="24"/>
  <c r="AD23" i="24"/>
  <c r="W23" i="24"/>
  <c r="S23" i="24"/>
  <c r="C23" i="24" s="1"/>
  <c r="B23" i="24" s="1"/>
  <c r="Q23" i="24"/>
  <c r="M23" i="24"/>
  <c r="G23" i="24"/>
  <c r="D23" i="24"/>
  <c r="S22" i="24"/>
  <c r="K22" i="24"/>
  <c r="I22" i="24"/>
  <c r="G22" i="24"/>
  <c r="D22" i="24"/>
  <c r="C22" i="24"/>
  <c r="B22" i="24" s="1"/>
  <c r="AE21" i="24"/>
  <c r="AD21" i="24"/>
  <c r="W21" i="24"/>
  <c r="S21" i="24" s="1"/>
  <c r="Q21" i="24"/>
  <c r="K21" i="24"/>
  <c r="I21" i="24"/>
  <c r="G21" i="24"/>
  <c r="D21" i="24"/>
  <c r="AE20" i="24"/>
  <c r="AD20" i="24"/>
  <c r="S20" i="24"/>
  <c r="K20" i="24"/>
  <c r="D20" i="24"/>
  <c r="C20" i="24"/>
  <c r="B20" i="24" s="1"/>
  <c r="AE19" i="24"/>
  <c r="AD19" i="24"/>
  <c r="S19" i="24"/>
  <c r="C19" i="24" s="1"/>
  <c r="B19" i="24" s="1"/>
  <c r="K19" i="24"/>
  <c r="D19" i="24"/>
  <c r="AE18" i="24"/>
  <c r="AD18" i="24"/>
  <c r="W18" i="24"/>
  <c r="S18" i="24"/>
  <c r="C18" i="24" s="1"/>
  <c r="B18" i="24" s="1"/>
  <c r="Q18" i="24"/>
  <c r="K18" i="24"/>
  <c r="G18" i="24"/>
  <c r="D18" i="24"/>
  <c r="AE17" i="24"/>
  <c r="AD17" i="24"/>
  <c r="B17" i="24" s="1"/>
  <c r="S17" i="24"/>
  <c r="I17" i="24"/>
  <c r="G17" i="24"/>
  <c r="D17" i="24"/>
  <c r="C17" i="24"/>
  <c r="S16" i="24"/>
  <c r="G16" i="24"/>
  <c r="D16" i="24"/>
  <c r="C16" i="24"/>
  <c r="B16" i="24" s="1"/>
  <c r="S15" i="24"/>
  <c r="C15" i="24" s="1"/>
  <c r="B15" i="24" s="1"/>
  <c r="G15" i="24"/>
  <c r="D15" i="24"/>
  <c r="D14" i="24"/>
  <c r="C14" i="24"/>
  <c r="B14" i="24" s="1"/>
  <c r="AI13" i="24"/>
  <c r="AE13" i="24" s="1"/>
  <c r="AH13" i="24"/>
  <c r="AD13" i="24" s="1"/>
  <c r="S13" i="24"/>
  <c r="C13" i="24" s="1"/>
  <c r="K13" i="24"/>
  <c r="D13" i="24"/>
  <c r="AE12" i="24"/>
  <c r="AD12" i="24"/>
  <c r="D12" i="24"/>
  <c r="B12" i="24"/>
  <c r="D11" i="24"/>
  <c r="B11" i="24"/>
  <c r="AE10" i="24"/>
  <c r="AD10" i="24"/>
  <c r="W10" i="24"/>
  <c r="S10" i="24"/>
  <c r="C10" i="24" s="1"/>
  <c r="Q10" i="24"/>
  <c r="M10" i="24"/>
  <c r="M7" i="24" s="1"/>
  <c r="G10" i="24"/>
  <c r="D10" i="24"/>
  <c r="W9" i="24"/>
  <c r="T9" i="24"/>
  <c r="D9" i="24" s="1"/>
  <c r="S9" i="24"/>
  <c r="Q9" i="24"/>
  <c r="Q7" i="24" s="1"/>
  <c r="C9" i="24"/>
  <c r="B9" i="24" s="1"/>
  <c r="AE8" i="24"/>
  <c r="AD8" i="24"/>
  <c r="T8" i="24"/>
  <c r="D8" i="24" s="1"/>
  <c r="S8" i="24"/>
  <c r="G8" i="24"/>
  <c r="C8" i="24"/>
  <c r="B8" i="24" s="1"/>
  <c r="AM7" i="24"/>
  <c r="AL7" i="24"/>
  <c r="AK7" i="24"/>
  <c r="AJ7" i="24"/>
  <c r="AI7" i="24"/>
  <c r="AH7" i="24"/>
  <c r="AG7" i="24"/>
  <c r="AF7" i="24"/>
  <c r="AD7" i="24" s="1"/>
  <c r="AC7" i="24"/>
  <c r="AB7" i="24"/>
  <c r="Z7" i="24"/>
  <c r="Y7" i="24"/>
  <c r="X7" i="24"/>
  <c r="W7" i="24"/>
  <c r="V7" i="24"/>
  <c r="U7" i="24"/>
  <c r="T7" i="24"/>
  <c r="R7" i="24"/>
  <c r="P7" i="24"/>
  <c r="O7" i="24"/>
  <c r="N7" i="24"/>
  <c r="L7" i="24"/>
  <c r="K7" i="24"/>
  <c r="J7" i="24"/>
  <c r="I7" i="24"/>
  <c r="H7" i="24"/>
  <c r="G7" i="24"/>
  <c r="N49" i="23"/>
  <c r="P48" i="23"/>
  <c r="P45" i="23"/>
  <c r="F45" i="23"/>
  <c r="P44" i="23"/>
  <c r="L44" i="23"/>
  <c r="F44" i="23"/>
  <c r="P43" i="23"/>
  <c r="F43" i="23"/>
  <c r="P42" i="23"/>
  <c r="F42" i="23"/>
  <c r="P41" i="23"/>
  <c r="F41" i="23"/>
  <c r="P40" i="23"/>
  <c r="L40" i="23"/>
  <c r="F40" i="23"/>
  <c r="P39" i="23"/>
  <c r="F39" i="23"/>
  <c r="P38" i="23"/>
  <c r="F38" i="23"/>
  <c r="P37" i="23"/>
  <c r="J37" i="23"/>
  <c r="F37" i="23"/>
  <c r="F36" i="23"/>
  <c r="P35" i="23"/>
  <c r="L35" i="23"/>
  <c r="J35" i="23"/>
  <c r="H35" i="23"/>
  <c r="F35" i="23"/>
  <c r="P34" i="23"/>
  <c r="F34" i="23"/>
  <c r="P33" i="23"/>
  <c r="F33" i="23"/>
  <c r="P32" i="23"/>
  <c r="F32" i="23"/>
  <c r="F31" i="23"/>
  <c r="P30" i="23"/>
  <c r="F30" i="23"/>
  <c r="J29" i="23"/>
  <c r="H29" i="23"/>
  <c r="F29" i="23"/>
  <c r="P28" i="23"/>
  <c r="J28" i="23"/>
  <c r="F28" i="23"/>
  <c r="F27" i="23"/>
  <c r="P26" i="23"/>
  <c r="F26" i="23"/>
  <c r="F25" i="23"/>
  <c r="P24" i="23"/>
  <c r="F24" i="23"/>
  <c r="F7" i="23" s="1"/>
  <c r="P23" i="23"/>
  <c r="L23" i="23"/>
  <c r="F23" i="23"/>
  <c r="J22" i="23"/>
  <c r="H22" i="23"/>
  <c r="F22" i="23"/>
  <c r="P21" i="23"/>
  <c r="J21" i="23"/>
  <c r="H21" i="23"/>
  <c r="F21" i="23"/>
  <c r="J20" i="23"/>
  <c r="J19" i="23"/>
  <c r="P18" i="23"/>
  <c r="J18" i="23"/>
  <c r="F18" i="23"/>
  <c r="H17" i="23"/>
  <c r="F17" i="23"/>
  <c r="F16" i="23"/>
  <c r="F15" i="23"/>
  <c r="J13" i="23"/>
  <c r="J7" i="23" s="1"/>
  <c r="P10" i="23"/>
  <c r="L10" i="23"/>
  <c r="F10" i="23"/>
  <c r="P9" i="23"/>
  <c r="F8" i="23"/>
  <c r="R7" i="23"/>
  <c r="Q7" i="23"/>
  <c r="P7" i="23"/>
  <c r="O7" i="23"/>
  <c r="N7" i="23"/>
  <c r="M7" i="23"/>
  <c r="L7" i="23"/>
  <c r="K7" i="23"/>
  <c r="I7" i="23"/>
  <c r="H7" i="23"/>
  <c r="G7" i="23"/>
  <c r="E7" i="23"/>
  <c r="C21" i="24" l="1"/>
  <c r="B21" i="24" s="1"/>
  <c r="S7" i="24"/>
  <c r="AE7" i="24"/>
  <c r="C7" i="25"/>
  <c r="B9" i="25"/>
  <c r="B7" i="25" s="1"/>
  <c r="D7" i="25"/>
  <c r="D7" i="24"/>
  <c r="C7" i="24"/>
  <c r="B10" i="24"/>
  <c r="B7" i="24" s="1"/>
  <c r="B13" i="24"/>
  <c r="B49" i="24"/>
</calcChain>
</file>

<file path=xl/sharedStrings.xml><?xml version="1.0" encoding="utf-8"?>
<sst xmlns="http://schemas.openxmlformats.org/spreadsheetml/2006/main" count="283" uniqueCount="94">
  <si>
    <t>重庆市2022年中央财政造林补助及森林抚育资金分配表</t>
  </si>
  <si>
    <t>单位：万亩、万元</t>
  </si>
  <si>
    <t>区县</t>
  </si>
  <si>
    <t>资金总量</t>
  </si>
  <si>
    <t>造林补助</t>
  </si>
  <si>
    <t>森林抚育</t>
  </si>
  <si>
    <t>资金合计</t>
  </si>
  <si>
    <t>拟分配任务及资金</t>
  </si>
  <si>
    <t>资金（200元/亩）</t>
  </si>
  <si>
    <t>任务</t>
  </si>
  <si>
    <t>任务小计</t>
  </si>
  <si>
    <t>结合两岸青山“四旁”</t>
  </si>
  <si>
    <t>结合两岸青山疏林地</t>
  </si>
  <si>
    <t>结合两岸青山低效林改造</t>
  </si>
  <si>
    <t>油茶新造及改造</t>
  </si>
  <si>
    <t>结合储备林建设</t>
  </si>
  <si>
    <t>其他营造林（含“四旁”）</t>
  </si>
  <si>
    <t>资金（300元/亩）</t>
  </si>
  <si>
    <t>资金（500元/亩）</t>
  </si>
  <si>
    <t>资金（400元/亩）</t>
  </si>
  <si>
    <t>总计</t>
  </si>
  <si>
    <r>
      <rPr>
        <b/>
        <sz val="11"/>
        <color theme="1"/>
        <rFont val="Times New Roman"/>
        <family val="1"/>
      </rPr>
      <t>925</t>
    </r>
    <r>
      <rPr>
        <b/>
        <sz val="11"/>
        <color theme="1"/>
        <rFont val="宋体"/>
        <family val="3"/>
        <charset val="134"/>
      </rPr>
      <t>万州区</t>
    </r>
  </si>
  <si>
    <r>
      <rPr>
        <b/>
        <sz val="11"/>
        <color theme="1"/>
        <rFont val="Times New Roman"/>
        <family val="1"/>
      </rPr>
      <t>936</t>
    </r>
    <r>
      <rPr>
        <b/>
        <sz val="11"/>
        <color theme="1"/>
        <rFont val="宋体"/>
        <family val="3"/>
        <charset val="134"/>
      </rPr>
      <t>黔江区</t>
    </r>
  </si>
  <si>
    <r>
      <rPr>
        <b/>
        <sz val="11"/>
        <color theme="1"/>
        <rFont val="Times New Roman"/>
        <family val="1"/>
      </rPr>
      <t>911</t>
    </r>
    <r>
      <rPr>
        <b/>
        <sz val="11"/>
        <color theme="1"/>
        <rFont val="宋体"/>
        <family val="3"/>
        <charset val="134"/>
      </rPr>
      <t>涪陵区</t>
    </r>
  </si>
  <si>
    <t>渝中区</t>
  </si>
  <si>
    <r>
      <rPr>
        <b/>
        <sz val="11"/>
        <color theme="1"/>
        <rFont val="Times New Roman"/>
        <family val="1"/>
      </rPr>
      <t>905</t>
    </r>
    <r>
      <rPr>
        <b/>
        <sz val="11"/>
        <color theme="1"/>
        <rFont val="宋体"/>
        <family val="3"/>
        <charset val="134"/>
      </rPr>
      <t>大渡口区</t>
    </r>
  </si>
  <si>
    <r>
      <rPr>
        <b/>
        <sz val="11"/>
        <color theme="1"/>
        <rFont val="Times New Roman"/>
        <family val="1"/>
      </rPr>
      <t>902</t>
    </r>
    <r>
      <rPr>
        <b/>
        <sz val="11"/>
        <color theme="1"/>
        <rFont val="宋体"/>
        <family val="3"/>
        <charset val="134"/>
      </rPr>
      <t>江北区</t>
    </r>
  </si>
  <si>
    <r>
      <rPr>
        <b/>
        <sz val="11"/>
        <color theme="1"/>
        <rFont val="Times New Roman"/>
        <family val="1"/>
      </rPr>
      <t>903</t>
    </r>
    <r>
      <rPr>
        <b/>
        <sz val="11"/>
        <color theme="1"/>
        <rFont val="宋体"/>
        <family val="3"/>
        <charset val="134"/>
      </rPr>
      <t>沙坪坝区</t>
    </r>
  </si>
  <si>
    <r>
      <rPr>
        <b/>
        <sz val="11"/>
        <color theme="1"/>
        <rFont val="Times New Roman"/>
        <family val="1"/>
      </rPr>
      <t>904</t>
    </r>
    <r>
      <rPr>
        <b/>
        <sz val="11"/>
        <color theme="1"/>
        <rFont val="宋体"/>
        <family val="3"/>
        <charset val="134"/>
      </rPr>
      <t>九龙坡区</t>
    </r>
  </si>
  <si>
    <r>
      <rPr>
        <b/>
        <sz val="11"/>
        <color theme="1"/>
        <rFont val="Times New Roman"/>
        <family val="1"/>
      </rPr>
      <t>906</t>
    </r>
    <r>
      <rPr>
        <b/>
        <sz val="11"/>
        <color theme="1"/>
        <rFont val="宋体"/>
        <family val="3"/>
        <charset val="134"/>
      </rPr>
      <t>南岸区</t>
    </r>
  </si>
  <si>
    <r>
      <rPr>
        <b/>
        <sz val="11"/>
        <color theme="1"/>
        <rFont val="Times New Roman"/>
        <family val="1"/>
      </rPr>
      <t>907</t>
    </r>
    <r>
      <rPr>
        <b/>
        <sz val="11"/>
        <color theme="1"/>
        <rFont val="宋体"/>
        <family val="3"/>
        <charset val="134"/>
      </rPr>
      <t>北碚区</t>
    </r>
  </si>
  <si>
    <r>
      <rPr>
        <b/>
        <sz val="11"/>
        <color theme="1"/>
        <rFont val="Times New Roman"/>
        <family val="1"/>
      </rPr>
      <t>909</t>
    </r>
    <r>
      <rPr>
        <b/>
        <sz val="11"/>
        <color theme="1"/>
        <rFont val="宋体"/>
        <family val="3"/>
        <charset val="134"/>
      </rPr>
      <t>渝北区</t>
    </r>
  </si>
  <si>
    <r>
      <rPr>
        <b/>
        <sz val="11"/>
        <color theme="1"/>
        <rFont val="Times New Roman"/>
        <family val="1"/>
      </rPr>
      <t>908</t>
    </r>
    <r>
      <rPr>
        <b/>
        <sz val="11"/>
        <color theme="1"/>
        <rFont val="宋体"/>
        <family val="3"/>
        <charset val="134"/>
      </rPr>
      <t>巴南区</t>
    </r>
  </si>
  <si>
    <r>
      <rPr>
        <b/>
        <sz val="11"/>
        <color theme="1"/>
        <rFont val="Times New Roman"/>
        <family val="1"/>
      </rPr>
      <t>912</t>
    </r>
    <r>
      <rPr>
        <b/>
        <sz val="11"/>
        <color theme="1"/>
        <rFont val="宋体"/>
        <family val="3"/>
        <charset val="134"/>
      </rPr>
      <t>长寿区</t>
    </r>
  </si>
  <si>
    <r>
      <rPr>
        <b/>
        <sz val="11"/>
        <color theme="1"/>
        <rFont val="Times New Roman"/>
        <family val="1"/>
      </rPr>
      <t>915</t>
    </r>
    <r>
      <rPr>
        <b/>
        <sz val="11"/>
        <color theme="1"/>
        <rFont val="宋体"/>
        <family val="3"/>
        <charset val="134"/>
      </rPr>
      <t>江津区</t>
    </r>
  </si>
  <si>
    <r>
      <rPr>
        <b/>
        <sz val="11"/>
        <color theme="1"/>
        <rFont val="Times New Roman"/>
        <family val="1"/>
      </rPr>
      <t>916</t>
    </r>
    <r>
      <rPr>
        <b/>
        <sz val="11"/>
        <color theme="1"/>
        <rFont val="宋体"/>
        <family val="3"/>
        <charset val="134"/>
      </rPr>
      <t>合川区</t>
    </r>
  </si>
  <si>
    <r>
      <rPr>
        <b/>
        <sz val="11"/>
        <color theme="1"/>
        <rFont val="Times New Roman"/>
        <family val="1"/>
      </rPr>
      <t>917</t>
    </r>
    <r>
      <rPr>
        <b/>
        <sz val="11"/>
        <color theme="1"/>
        <rFont val="方正书宋_GBK"/>
        <family val="4"/>
        <charset val="134"/>
      </rPr>
      <t>永川区</t>
    </r>
  </si>
  <si>
    <r>
      <rPr>
        <b/>
        <sz val="11"/>
        <color theme="1"/>
        <rFont val="Times New Roman"/>
        <family val="1"/>
      </rPr>
      <t>918</t>
    </r>
    <r>
      <rPr>
        <b/>
        <sz val="11"/>
        <color theme="1"/>
        <rFont val="方正书宋_GBK"/>
        <family val="4"/>
        <charset val="134"/>
      </rPr>
      <t>南川区</t>
    </r>
  </si>
  <si>
    <r>
      <rPr>
        <b/>
        <sz val="11"/>
        <color theme="1"/>
        <rFont val="Times New Roman"/>
        <family val="1"/>
      </rPr>
      <t>919</t>
    </r>
    <r>
      <rPr>
        <b/>
        <sz val="11"/>
        <color theme="1"/>
        <rFont val="方正书宋_GBK"/>
        <family val="4"/>
        <charset val="134"/>
      </rPr>
      <t>綦江区</t>
    </r>
  </si>
  <si>
    <r>
      <rPr>
        <b/>
        <sz val="11"/>
        <color theme="1"/>
        <rFont val="Times New Roman"/>
        <family val="1"/>
      </rPr>
      <t>922</t>
    </r>
    <r>
      <rPr>
        <b/>
        <sz val="11"/>
        <color theme="1"/>
        <rFont val="方正书宋_GBK"/>
        <family val="4"/>
        <charset val="134"/>
      </rPr>
      <t>大足区</t>
    </r>
  </si>
  <si>
    <r>
      <rPr>
        <b/>
        <sz val="11"/>
        <color theme="1"/>
        <rFont val="Times New Roman"/>
        <family val="1"/>
      </rPr>
      <t>924</t>
    </r>
    <r>
      <rPr>
        <b/>
        <sz val="11"/>
        <color theme="1"/>
        <rFont val="方正书宋_GBK"/>
        <family val="4"/>
        <charset val="134"/>
      </rPr>
      <t>璧山区</t>
    </r>
  </si>
  <si>
    <r>
      <rPr>
        <b/>
        <sz val="11"/>
        <color theme="1"/>
        <rFont val="Times New Roman"/>
        <family val="1"/>
      </rPr>
      <t>921</t>
    </r>
    <r>
      <rPr>
        <b/>
        <sz val="11"/>
        <color theme="1"/>
        <rFont val="方正书宋_GBK"/>
        <family val="4"/>
        <charset val="134"/>
      </rPr>
      <t>铜梁区</t>
    </r>
  </si>
  <si>
    <r>
      <rPr>
        <b/>
        <sz val="11"/>
        <color theme="1"/>
        <rFont val="Times New Roman"/>
        <family val="1"/>
      </rPr>
      <t>920</t>
    </r>
    <r>
      <rPr>
        <b/>
        <sz val="11"/>
        <color theme="1"/>
        <rFont val="方正书宋_GBK"/>
        <family val="4"/>
        <charset val="134"/>
      </rPr>
      <t>潼南区</t>
    </r>
  </si>
  <si>
    <r>
      <rPr>
        <b/>
        <sz val="11"/>
        <color theme="1"/>
        <rFont val="Times New Roman"/>
        <family val="1"/>
      </rPr>
      <t>923</t>
    </r>
    <r>
      <rPr>
        <b/>
        <sz val="11"/>
        <color theme="1"/>
        <rFont val="方正书宋_GBK"/>
        <family val="4"/>
        <charset val="134"/>
      </rPr>
      <t>荣昌区</t>
    </r>
  </si>
  <si>
    <r>
      <rPr>
        <b/>
        <sz val="11"/>
        <color theme="1"/>
        <rFont val="Times New Roman"/>
        <family val="1"/>
      </rPr>
      <t>931</t>
    </r>
    <r>
      <rPr>
        <b/>
        <sz val="11"/>
        <color theme="1"/>
        <rFont val="方正书宋_GBK"/>
        <family val="4"/>
        <charset val="134"/>
      </rPr>
      <t>开州区</t>
    </r>
  </si>
  <si>
    <r>
      <rPr>
        <b/>
        <sz val="11"/>
        <color theme="1"/>
        <rFont val="Times New Roman"/>
        <family val="1"/>
      </rPr>
      <t>926</t>
    </r>
    <r>
      <rPr>
        <b/>
        <sz val="11"/>
        <color theme="1"/>
        <rFont val="方正书宋_GBK"/>
        <family val="4"/>
        <charset val="134"/>
      </rPr>
      <t>梁平区</t>
    </r>
  </si>
  <si>
    <r>
      <rPr>
        <b/>
        <sz val="11"/>
        <color theme="1"/>
        <rFont val="Times New Roman"/>
        <family val="1"/>
      </rPr>
      <t>937</t>
    </r>
    <r>
      <rPr>
        <b/>
        <sz val="11"/>
        <color theme="1"/>
        <rFont val="方正书宋_GBK"/>
        <family val="4"/>
        <charset val="134"/>
      </rPr>
      <t>武隆区</t>
    </r>
  </si>
  <si>
    <r>
      <rPr>
        <b/>
        <sz val="11"/>
        <color theme="1"/>
        <rFont val="Times New Roman"/>
        <family val="1"/>
      </rPr>
      <t>927</t>
    </r>
    <r>
      <rPr>
        <b/>
        <sz val="11"/>
        <color theme="1"/>
        <rFont val="方正书宋_GBK"/>
        <family val="4"/>
        <charset val="134"/>
      </rPr>
      <t>城口县</t>
    </r>
    <r>
      <rPr>
        <b/>
        <sz val="11"/>
        <color theme="1"/>
        <rFont val="Times New Roman"/>
        <family val="1"/>
      </rPr>
      <t>*</t>
    </r>
  </si>
  <si>
    <r>
      <rPr>
        <b/>
        <sz val="11"/>
        <color theme="1"/>
        <rFont val="Times New Roman"/>
        <family val="1"/>
      </rPr>
      <t>928</t>
    </r>
    <r>
      <rPr>
        <b/>
        <sz val="11"/>
        <color theme="1"/>
        <rFont val="方正书宋_GBK"/>
        <family val="4"/>
        <charset val="134"/>
      </rPr>
      <t>丰都县</t>
    </r>
  </si>
  <si>
    <r>
      <rPr>
        <b/>
        <sz val="11"/>
        <color theme="1"/>
        <rFont val="Times New Roman"/>
        <family val="1"/>
      </rPr>
      <t>929</t>
    </r>
    <r>
      <rPr>
        <b/>
        <sz val="11"/>
        <color theme="1"/>
        <rFont val="方正书宋_GBK"/>
        <family val="4"/>
        <charset val="134"/>
      </rPr>
      <t>垫江县</t>
    </r>
  </si>
  <si>
    <r>
      <rPr>
        <b/>
        <sz val="11"/>
        <color theme="1"/>
        <rFont val="Times New Roman"/>
        <family val="1"/>
      </rPr>
      <t>930</t>
    </r>
    <r>
      <rPr>
        <b/>
        <sz val="11"/>
        <color theme="1"/>
        <rFont val="方正书宋_GBK"/>
        <family val="4"/>
        <charset val="134"/>
      </rPr>
      <t>忠</t>
    </r>
    <r>
      <rPr>
        <b/>
        <sz val="11"/>
        <color theme="1"/>
        <rFont val="Times New Roman"/>
        <family val="1"/>
      </rPr>
      <t xml:space="preserve">  </t>
    </r>
    <r>
      <rPr>
        <b/>
        <sz val="11"/>
        <color theme="1"/>
        <rFont val="方正书宋_GBK"/>
        <family val="4"/>
        <charset val="134"/>
      </rPr>
      <t>县</t>
    </r>
  </si>
  <si>
    <r>
      <rPr>
        <b/>
        <sz val="11"/>
        <color rgb="FFFF0000"/>
        <rFont val="Times New Roman"/>
        <family val="1"/>
      </rPr>
      <t>932</t>
    </r>
    <r>
      <rPr>
        <b/>
        <sz val="11"/>
        <color rgb="FFFF0000"/>
        <rFont val="方正书宋_GBK"/>
        <family val="4"/>
        <charset val="134"/>
      </rPr>
      <t>云阳县</t>
    </r>
  </si>
  <si>
    <r>
      <rPr>
        <b/>
        <sz val="11"/>
        <color rgb="FFFF0000"/>
        <rFont val="Times New Roman"/>
        <family val="1"/>
      </rPr>
      <t>933</t>
    </r>
    <r>
      <rPr>
        <b/>
        <sz val="11"/>
        <color rgb="FFFF0000"/>
        <rFont val="方正书宋_GBK"/>
        <family val="4"/>
        <charset val="134"/>
      </rPr>
      <t>奉节县</t>
    </r>
  </si>
  <si>
    <r>
      <rPr>
        <b/>
        <sz val="11"/>
        <color rgb="FFFF0000"/>
        <rFont val="Times New Roman"/>
        <family val="1"/>
      </rPr>
      <t>934</t>
    </r>
    <r>
      <rPr>
        <b/>
        <sz val="11"/>
        <color rgb="FFFF0000"/>
        <rFont val="方正书宋_GBK"/>
        <family val="4"/>
        <charset val="134"/>
      </rPr>
      <t>巫山县</t>
    </r>
  </si>
  <si>
    <r>
      <rPr>
        <b/>
        <sz val="11"/>
        <color rgb="FFFF0000"/>
        <rFont val="Times New Roman"/>
        <family val="1"/>
      </rPr>
      <t>935</t>
    </r>
    <r>
      <rPr>
        <b/>
        <sz val="11"/>
        <color rgb="FFFF0000"/>
        <rFont val="方正书宋_GBK"/>
        <family val="4"/>
        <charset val="134"/>
      </rPr>
      <t>巫溪县</t>
    </r>
    <r>
      <rPr>
        <b/>
        <sz val="11"/>
        <color rgb="FFFF0000"/>
        <rFont val="Times New Roman"/>
        <family val="1"/>
      </rPr>
      <t>*</t>
    </r>
  </si>
  <si>
    <r>
      <rPr>
        <b/>
        <sz val="11"/>
        <color rgb="FFFF0000"/>
        <rFont val="Times New Roman"/>
        <family val="1"/>
      </rPr>
      <t>938</t>
    </r>
    <r>
      <rPr>
        <b/>
        <sz val="11"/>
        <color rgb="FFFF0000"/>
        <rFont val="方正书宋_GBK"/>
        <family val="4"/>
        <charset val="134"/>
      </rPr>
      <t>石柱县</t>
    </r>
  </si>
  <si>
    <r>
      <rPr>
        <b/>
        <sz val="11"/>
        <color theme="1"/>
        <rFont val="Times New Roman"/>
        <family val="1"/>
      </rPr>
      <t>941</t>
    </r>
    <r>
      <rPr>
        <b/>
        <sz val="11"/>
        <color theme="1"/>
        <rFont val="方正书宋_GBK"/>
        <family val="4"/>
        <charset val="134"/>
      </rPr>
      <t>秀山县</t>
    </r>
  </si>
  <si>
    <r>
      <rPr>
        <b/>
        <sz val="11"/>
        <color rgb="FFFF0000"/>
        <rFont val="Times New Roman"/>
        <family val="1"/>
      </rPr>
      <t>940</t>
    </r>
    <r>
      <rPr>
        <b/>
        <sz val="11"/>
        <color rgb="FFFF0000"/>
        <rFont val="方正书宋_GBK"/>
        <family val="4"/>
        <charset val="134"/>
      </rPr>
      <t>酉阳县</t>
    </r>
    <r>
      <rPr>
        <b/>
        <sz val="11"/>
        <color rgb="FFFF0000"/>
        <rFont val="Times New Roman"/>
        <family val="1"/>
      </rPr>
      <t>*</t>
    </r>
  </si>
  <si>
    <r>
      <rPr>
        <b/>
        <sz val="11"/>
        <color rgb="FFFF0000"/>
        <rFont val="Times New Roman"/>
        <family val="1"/>
      </rPr>
      <t>939</t>
    </r>
    <r>
      <rPr>
        <b/>
        <sz val="11"/>
        <color rgb="FFFF0000"/>
        <rFont val="方正书宋_GBK"/>
        <family val="4"/>
        <charset val="134"/>
      </rPr>
      <t>彭水县</t>
    </r>
    <r>
      <rPr>
        <b/>
        <sz val="11"/>
        <color rgb="FFFF0000"/>
        <rFont val="Times New Roman"/>
        <family val="1"/>
      </rPr>
      <t>*</t>
    </r>
  </si>
  <si>
    <t>两江新区</t>
  </si>
  <si>
    <t>高新区</t>
  </si>
  <si>
    <r>
      <rPr>
        <b/>
        <sz val="11"/>
        <color theme="1"/>
        <rFont val="Times New Roman"/>
        <family val="1"/>
      </rPr>
      <t>913</t>
    </r>
    <r>
      <rPr>
        <b/>
        <sz val="11"/>
        <color theme="1"/>
        <rFont val="方正书宋_GBK"/>
        <family val="4"/>
        <charset val="134"/>
      </rPr>
      <t>万盛经开区</t>
    </r>
  </si>
  <si>
    <t>市林投</t>
  </si>
  <si>
    <t>任务合计</t>
  </si>
  <si>
    <t>第一批</t>
  </si>
  <si>
    <t>第二批</t>
  </si>
  <si>
    <t>资金小计</t>
  </si>
  <si>
    <t>资金小计（3133万元）</t>
  </si>
  <si>
    <t>乡村振兴重点帮扶乡镇</t>
  </si>
  <si>
    <t>新增营造林</t>
  </si>
  <si>
    <t>资金小计（1257万元）</t>
  </si>
  <si>
    <t>结合川河盖</t>
  </si>
  <si>
    <t>其他森林抚育</t>
  </si>
  <si>
    <t>资金（100元亩）</t>
  </si>
  <si>
    <t>资金（100元/亩）</t>
  </si>
  <si>
    <t>乡镇名称</t>
  </si>
  <si>
    <t>万州区恒合乡</t>
  </si>
  <si>
    <t>黔江区太极乡</t>
  </si>
  <si>
    <t>开州区满月镇</t>
  </si>
  <si>
    <t>梁平区铁门乡</t>
  </si>
  <si>
    <t>武隆区沧沟乡</t>
  </si>
  <si>
    <t>城口县咸宜镇</t>
  </si>
  <si>
    <t>丰都县栗子乡</t>
  </si>
  <si>
    <t>垫江县大石乡</t>
  </si>
  <si>
    <t>忠县磨子乡</t>
  </si>
  <si>
    <t>云阳县清水乡</t>
  </si>
  <si>
    <t>奉节县鹤峰乡</t>
  </si>
  <si>
    <t>巫山县竹贤乡</t>
  </si>
  <si>
    <t>巫溪县通城镇</t>
  </si>
  <si>
    <t>石柱县桥头镇</t>
  </si>
  <si>
    <t>秀山县涌洞乡</t>
  </si>
  <si>
    <t>酉阳县花田乡</t>
  </si>
  <si>
    <t>彭水县善感乡</t>
  </si>
  <si>
    <t>重庆市2022年第二批中央财政造林补助及森林抚育资金分配表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</si>
</sst>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8" formatCode="0.00_ "/>
  </numFmts>
  <fonts count="26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8"/>
      <color theme="1"/>
      <name val="方正小标宋_GBK"/>
      <charset val="134"/>
    </font>
    <font>
      <sz val="16"/>
      <color theme="1"/>
      <name val="方正小标宋_GBK"/>
      <charset val="134"/>
    </font>
    <font>
      <b/>
      <sz val="12"/>
      <color theme="1"/>
      <name val="宋体"/>
      <charset val="134"/>
    </font>
    <font>
      <b/>
      <sz val="12"/>
      <color theme="1"/>
      <name val="Times New Roman"/>
      <family val="1"/>
    </font>
    <font>
      <b/>
      <sz val="11"/>
      <color theme="1"/>
      <name val="宋体"/>
      <charset val="134"/>
    </font>
    <font>
      <b/>
      <sz val="11"/>
      <color theme="1"/>
      <name val="Times New Roman"/>
      <family val="1"/>
    </font>
    <font>
      <sz val="12"/>
      <color theme="1"/>
      <name val="Times New Roman"/>
      <family val="1"/>
    </font>
    <font>
      <b/>
      <sz val="11"/>
      <color theme="1"/>
      <name val="方正书宋_GBK"/>
      <charset val="134"/>
    </font>
    <font>
      <b/>
      <sz val="11"/>
      <color rgb="FFFF0000"/>
      <name val="Times New Roman"/>
      <family val="1"/>
    </font>
    <font>
      <sz val="12"/>
      <color rgb="FFFF0000"/>
      <name val="Times New Roman"/>
      <family val="1"/>
    </font>
    <font>
      <sz val="10"/>
      <color rgb="FF000000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6"/>
      <color theme="1"/>
      <name val="方正小标宋_GBK"/>
      <charset val="134"/>
    </font>
    <font>
      <sz val="12"/>
      <color theme="1"/>
      <name val="方正小标宋_GBK"/>
      <charset val="134"/>
    </font>
    <font>
      <b/>
      <sz val="12"/>
      <color rgb="FFFF0000"/>
      <name val="Times New Roman"/>
      <family val="1"/>
    </font>
    <font>
      <sz val="11"/>
      <color theme="1"/>
      <name val="宋体"/>
      <charset val="134"/>
      <scheme val="minor"/>
    </font>
    <font>
      <sz val="12"/>
      <name val="宋体"/>
      <charset val="134"/>
    </font>
    <font>
      <sz val="11"/>
      <name val="等线"/>
      <charset val="134"/>
    </font>
    <font>
      <sz val="11"/>
      <color rgb="FF000000"/>
      <name val="等线"/>
      <charset val="134"/>
    </font>
    <font>
      <b/>
      <sz val="11"/>
      <color rgb="FFFF0000"/>
      <name val="方正书宋_GBK"/>
      <family val="4"/>
      <charset val="134"/>
    </font>
    <font>
      <b/>
      <sz val="11"/>
      <color theme="1"/>
      <name val="宋体"/>
      <family val="3"/>
      <charset val="134"/>
    </font>
    <font>
      <b/>
      <sz val="11"/>
      <color theme="1"/>
      <name val="方正书宋_GBK"/>
      <family val="4"/>
      <charset val="134"/>
    </font>
    <font>
      <sz val="9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60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/>
      <right style="medium">
        <color auto="1"/>
      </right>
      <top/>
      <bottom/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thin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/>
      <right/>
      <top/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/>
      <right/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/>
      <diagonal/>
    </border>
  </borders>
  <cellStyleXfs count="9">
    <xf numFmtId="0" fontId="0" fillId="0" borderId="0">
      <alignment vertical="center"/>
    </xf>
    <xf numFmtId="0" fontId="19" fillId="0" borderId="0"/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0" fillId="0" borderId="0">
      <alignment vertical="center"/>
    </xf>
    <xf numFmtId="0" fontId="21" fillId="0" borderId="0">
      <protection locked="0"/>
    </xf>
  </cellStyleXfs>
  <cellXfs count="186">
    <xf numFmtId="0" fontId="0" fillId="0" borderId="0" xfId="0">
      <alignment vertical="center"/>
    </xf>
    <xf numFmtId="0" fontId="1" fillId="0" borderId="0" xfId="0" applyFont="1" applyAlignment="1">
      <alignment vertical="center" wrapText="1"/>
    </xf>
    <xf numFmtId="0" fontId="0" fillId="0" borderId="0" xfId="0" applyFont="1">
      <alignment vertical="center"/>
    </xf>
    <xf numFmtId="0" fontId="2" fillId="0" borderId="0" xfId="0" applyFont="1">
      <alignment vertical="center"/>
    </xf>
    <xf numFmtId="0" fontId="4" fillId="0" borderId="0" xfId="0" applyFont="1" applyAlignment="1">
      <alignment horizontal="center" vertical="center"/>
    </xf>
    <xf numFmtId="178" fontId="5" fillId="2" borderId="17" xfId="0" applyNumberFormat="1" applyFont="1" applyFill="1" applyBorder="1" applyAlignment="1">
      <alignment horizontal="center" vertical="center" wrapText="1"/>
    </xf>
    <xf numFmtId="178" fontId="5" fillId="2" borderId="18" xfId="0" applyNumberFormat="1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  <xf numFmtId="0" fontId="6" fillId="0" borderId="19" xfId="0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8" fillId="0" borderId="5" xfId="8" applyFont="1" applyFill="1" applyBorder="1" applyAlignment="1" applyProtection="1">
      <alignment horizontal="center" vertical="center" wrapText="1"/>
    </xf>
    <xf numFmtId="0" fontId="6" fillId="0" borderId="20" xfId="8" applyFont="1" applyFill="1" applyBorder="1" applyAlignment="1" applyProtection="1">
      <alignment horizontal="center" vertical="center" wrapText="1"/>
    </xf>
    <xf numFmtId="0" fontId="6" fillId="0" borderId="20" xfId="0" applyFont="1" applyBorder="1" applyAlignment="1">
      <alignment horizontal="center" vertical="center"/>
    </xf>
    <xf numFmtId="0" fontId="6" fillId="0" borderId="21" xfId="0" applyFont="1" applyBorder="1" applyAlignment="1">
      <alignment horizontal="center" vertical="center"/>
    </xf>
    <xf numFmtId="0" fontId="9" fillId="0" borderId="22" xfId="0" applyFont="1" applyFill="1" applyBorder="1" applyAlignment="1">
      <alignment horizontal="center" vertical="center"/>
    </xf>
    <xf numFmtId="0" fontId="9" fillId="0" borderId="23" xfId="0" applyFont="1" applyFill="1" applyBorder="1" applyAlignment="1">
      <alignment horizontal="center" vertical="center"/>
    </xf>
    <xf numFmtId="0" fontId="9" fillId="0" borderId="23" xfId="0" applyFont="1" applyBorder="1" applyAlignment="1">
      <alignment horizontal="center" vertical="center"/>
    </xf>
    <xf numFmtId="0" fontId="10" fillId="0" borderId="5" xfId="8" applyFont="1" applyFill="1" applyBorder="1" applyAlignment="1" applyProtection="1">
      <alignment horizontal="center" vertical="center" wrapText="1"/>
    </xf>
    <xf numFmtId="0" fontId="0" fillId="0" borderId="22" xfId="0" applyFont="1" applyBorder="1">
      <alignment vertical="center"/>
    </xf>
    <xf numFmtId="0" fontId="0" fillId="0" borderId="23" xfId="0" applyFont="1" applyBorder="1">
      <alignment vertical="center"/>
    </xf>
    <xf numFmtId="0" fontId="9" fillId="0" borderId="22" xfId="0" applyFont="1" applyBorder="1" applyAlignment="1">
      <alignment horizontal="center" vertical="center"/>
    </xf>
    <xf numFmtId="178" fontId="9" fillId="0" borderId="22" xfId="0" applyNumberFormat="1" applyFont="1" applyFill="1" applyBorder="1" applyAlignment="1">
      <alignment horizontal="center" vertical="center" wrapText="1"/>
    </xf>
    <xf numFmtId="178" fontId="9" fillId="0" borderId="23" xfId="0" applyNumberFormat="1" applyFont="1" applyFill="1" applyBorder="1" applyAlignment="1">
      <alignment horizontal="center" vertical="center" wrapText="1"/>
    </xf>
    <xf numFmtId="0" fontId="11" fillId="0" borderId="5" xfId="8" applyFont="1" applyFill="1" applyBorder="1" applyAlignment="1" applyProtection="1">
      <alignment horizontal="center" vertical="center" wrapText="1"/>
    </xf>
    <xf numFmtId="0" fontId="12" fillId="0" borderId="22" xfId="0" applyFont="1" applyFill="1" applyBorder="1" applyAlignment="1">
      <alignment horizontal="center" vertical="center"/>
    </xf>
    <xf numFmtId="0" fontId="12" fillId="0" borderId="23" xfId="0" applyFont="1" applyFill="1" applyBorder="1" applyAlignment="1">
      <alignment horizontal="center" vertical="center"/>
    </xf>
    <xf numFmtId="178" fontId="12" fillId="0" borderId="22" xfId="0" applyNumberFormat="1" applyFont="1" applyFill="1" applyBorder="1" applyAlignment="1">
      <alignment horizontal="center" vertical="center" wrapText="1"/>
    </xf>
    <xf numFmtId="178" fontId="12" fillId="0" borderId="23" xfId="0" applyNumberFormat="1" applyFont="1" applyFill="1" applyBorder="1" applyAlignment="1">
      <alignment horizontal="center" vertical="center" wrapText="1"/>
    </xf>
    <xf numFmtId="0" fontId="7" fillId="0" borderId="13" xfId="0" applyFont="1" applyBorder="1" applyAlignment="1">
      <alignment horizontal="center" vertical="center"/>
    </xf>
    <xf numFmtId="0" fontId="6" fillId="0" borderId="24" xfId="0" applyFont="1" applyBorder="1" applyAlignment="1">
      <alignment horizontal="center" vertical="center"/>
    </xf>
    <xf numFmtId="0" fontId="6" fillId="0" borderId="16" xfId="0" applyFont="1" applyBorder="1" applyAlignment="1">
      <alignment horizontal="center" vertical="center"/>
    </xf>
    <xf numFmtId="0" fontId="9" fillId="0" borderId="17" xfId="0" applyFont="1" applyBorder="1" applyAlignment="1">
      <alignment horizontal="center" vertical="center"/>
    </xf>
    <xf numFmtId="0" fontId="9" fillId="0" borderId="18" xfId="0" applyFont="1" applyBorder="1" applyAlignment="1">
      <alignment horizontal="center" vertical="center"/>
    </xf>
    <xf numFmtId="178" fontId="5" fillId="0" borderId="18" xfId="0" applyNumberFormat="1" applyFont="1" applyBorder="1" applyAlignment="1">
      <alignment horizontal="center" vertical="center" wrapText="1"/>
    </xf>
    <xf numFmtId="178" fontId="5" fillId="0" borderId="29" xfId="0" applyNumberFormat="1" applyFont="1" applyBorder="1" applyAlignment="1">
      <alignment horizontal="center" vertical="center" wrapText="1"/>
    </xf>
    <xf numFmtId="0" fontId="6" fillId="0" borderId="27" xfId="0" applyFont="1" applyBorder="1" applyAlignment="1">
      <alignment horizontal="center" vertical="center"/>
    </xf>
    <xf numFmtId="0" fontId="6" fillId="0" borderId="31" xfId="0" applyFont="1" applyBorder="1" applyAlignment="1">
      <alignment horizontal="center" vertical="center"/>
    </xf>
    <xf numFmtId="0" fontId="6" fillId="0" borderId="32" xfId="0" applyFont="1" applyBorder="1" applyAlignment="1">
      <alignment horizontal="center" vertical="center"/>
    </xf>
    <xf numFmtId="0" fontId="13" fillId="0" borderId="23" xfId="0" applyFont="1" applyBorder="1" applyAlignment="1">
      <alignment horizontal="center" vertical="center" wrapText="1"/>
    </xf>
    <xf numFmtId="0" fontId="13" fillId="0" borderId="33" xfId="0" applyFont="1" applyBorder="1" applyAlignment="1">
      <alignment horizontal="center" vertical="center" wrapText="1"/>
    </xf>
    <xf numFmtId="0" fontId="6" fillId="0" borderId="28" xfId="0" applyFont="1" applyBorder="1" applyAlignment="1">
      <alignment horizontal="center" vertical="center"/>
    </xf>
    <xf numFmtId="0" fontId="6" fillId="0" borderId="23" xfId="0" applyFont="1" applyBorder="1" applyAlignment="1">
      <alignment horizontal="center" vertical="center"/>
    </xf>
    <xf numFmtId="0" fontId="9" fillId="0" borderId="33" xfId="0" applyFont="1" applyBorder="1" applyAlignment="1">
      <alignment horizontal="center" vertical="center"/>
    </xf>
    <xf numFmtId="0" fontId="0" fillId="0" borderId="33" xfId="0" applyFont="1" applyBorder="1">
      <alignment vertical="center"/>
    </xf>
    <xf numFmtId="0" fontId="12" fillId="0" borderId="23" xfId="0" applyFont="1" applyBorder="1" applyAlignment="1">
      <alignment horizontal="center" vertical="center"/>
    </xf>
    <xf numFmtId="0" fontId="9" fillId="0" borderId="29" xfId="0" applyFont="1" applyBorder="1" applyAlignment="1">
      <alignment horizontal="center" vertical="center"/>
    </xf>
    <xf numFmtId="0" fontId="6" fillId="0" borderId="30" xfId="0" applyFont="1" applyBorder="1" applyAlignment="1">
      <alignment horizontal="center" vertical="center"/>
    </xf>
    <xf numFmtId="0" fontId="6" fillId="0" borderId="18" xfId="0" applyFont="1" applyBorder="1" applyAlignment="1">
      <alignment horizontal="center" vertical="center"/>
    </xf>
    <xf numFmtId="0" fontId="0" fillId="0" borderId="0" xfId="0" applyFont="1" applyAlignment="1">
      <alignment horizontal="right" vertical="center"/>
    </xf>
    <xf numFmtId="0" fontId="6" fillId="0" borderId="34" xfId="0" applyFont="1" applyBorder="1" applyAlignment="1">
      <alignment horizontal="center" vertical="center"/>
    </xf>
    <xf numFmtId="0" fontId="0" fillId="0" borderId="23" xfId="0" applyFont="1" applyBorder="1" applyAlignment="1">
      <alignment horizontal="center" vertical="center"/>
    </xf>
    <xf numFmtId="0" fontId="0" fillId="0" borderId="33" xfId="0" applyFont="1" applyBorder="1" applyAlignment="1">
      <alignment horizontal="center" vertical="center"/>
    </xf>
    <xf numFmtId="0" fontId="9" fillId="0" borderId="23" xfId="6" applyFont="1" applyBorder="1" applyAlignment="1">
      <alignment horizontal="center" vertical="center"/>
    </xf>
    <xf numFmtId="0" fontId="9" fillId="0" borderId="33" xfId="6" applyFont="1" applyBorder="1" applyAlignment="1">
      <alignment horizontal="center" vertical="center"/>
    </xf>
    <xf numFmtId="0" fontId="2" fillId="0" borderId="23" xfId="0" applyFont="1" applyBorder="1">
      <alignment vertical="center"/>
    </xf>
    <xf numFmtId="0" fontId="0" fillId="0" borderId="18" xfId="0" applyFont="1" applyBorder="1">
      <alignment vertical="center"/>
    </xf>
    <xf numFmtId="0" fontId="9" fillId="0" borderId="18" xfId="6" applyFont="1" applyBorder="1" applyAlignment="1">
      <alignment horizontal="center" vertical="center"/>
    </xf>
    <xf numFmtId="0" fontId="9" fillId="0" borderId="29" xfId="6" applyFont="1" applyBorder="1" applyAlignment="1">
      <alignment horizontal="center" vertical="center"/>
    </xf>
    <xf numFmtId="0" fontId="1" fillId="0" borderId="0" xfId="0" applyFont="1">
      <alignment vertical="center"/>
    </xf>
    <xf numFmtId="0" fontId="14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15" fillId="0" borderId="0" xfId="0" applyFont="1" applyAlignment="1">
      <alignment horizontal="center" vertical="center"/>
    </xf>
    <xf numFmtId="0" fontId="16" fillId="0" borderId="0" xfId="0" applyFont="1" applyAlignment="1">
      <alignment horizontal="center" vertical="center"/>
    </xf>
    <xf numFmtId="178" fontId="5" fillId="0" borderId="30" xfId="0" applyNumberFormat="1" applyFont="1" applyBorder="1" applyAlignment="1">
      <alignment horizontal="center" vertical="center" wrapText="1"/>
    </xf>
    <xf numFmtId="0" fontId="6" fillId="0" borderId="38" xfId="0" applyFont="1" applyBorder="1" applyAlignment="1">
      <alignment horizontal="center" vertical="center"/>
    </xf>
    <xf numFmtId="0" fontId="6" fillId="0" borderId="39" xfId="0" applyFont="1" applyBorder="1" applyAlignment="1">
      <alignment horizontal="center" vertical="center"/>
    </xf>
    <xf numFmtId="0" fontId="6" fillId="0" borderId="40" xfId="0" applyFont="1" applyBorder="1" applyAlignment="1">
      <alignment horizontal="center" vertical="center"/>
    </xf>
    <xf numFmtId="0" fontId="8" fillId="0" borderId="20" xfId="8" applyFont="1" applyFill="1" applyBorder="1" applyAlignment="1" applyProtection="1">
      <alignment horizontal="center" vertical="center" wrapText="1"/>
    </xf>
    <xf numFmtId="0" fontId="8" fillId="0" borderId="41" xfId="8" applyFont="1" applyFill="1" applyBorder="1" applyAlignment="1" applyProtection="1">
      <alignment horizontal="center" vertical="center" wrapText="1"/>
    </xf>
    <xf numFmtId="0" fontId="6" fillId="0" borderId="41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9" fillId="0" borderId="28" xfId="0" applyFont="1" applyBorder="1" applyAlignment="1">
      <alignment horizontal="center" vertical="center"/>
    </xf>
    <xf numFmtId="0" fontId="9" fillId="0" borderId="23" xfId="2" applyFont="1" applyBorder="1" applyAlignment="1">
      <alignment horizontal="center" vertical="center"/>
    </xf>
    <xf numFmtId="0" fontId="1" fillId="0" borderId="7" xfId="0" applyFont="1" applyBorder="1">
      <alignment vertical="center"/>
    </xf>
    <xf numFmtId="0" fontId="1" fillId="0" borderId="36" xfId="0" applyFont="1" applyBorder="1">
      <alignment vertical="center"/>
    </xf>
    <xf numFmtId="0" fontId="0" fillId="0" borderId="28" xfId="0" applyFont="1" applyBorder="1">
      <alignment vertical="center"/>
    </xf>
    <xf numFmtId="0" fontId="14" fillId="0" borderId="23" xfId="0" applyFont="1" applyBorder="1">
      <alignment vertical="center"/>
    </xf>
    <xf numFmtId="0" fontId="17" fillId="0" borderId="41" xfId="0" applyFont="1" applyBorder="1" applyAlignment="1">
      <alignment horizontal="center" vertical="center"/>
    </xf>
    <xf numFmtId="0" fontId="17" fillId="0" borderId="5" xfId="0" applyFont="1" applyBorder="1" applyAlignment="1">
      <alignment horizontal="center" vertical="center"/>
    </xf>
    <xf numFmtId="0" fontId="12" fillId="0" borderId="28" xfId="0" applyFont="1" applyBorder="1" applyAlignment="1">
      <alignment horizontal="center" vertical="center"/>
    </xf>
    <xf numFmtId="0" fontId="12" fillId="0" borderId="23" xfId="2" applyFont="1" applyBorder="1" applyAlignment="1">
      <alignment horizontal="center" vertical="center"/>
    </xf>
    <xf numFmtId="0" fontId="8" fillId="0" borderId="16" xfId="8" applyFont="1" applyFill="1" applyBorder="1" applyAlignment="1" applyProtection="1">
      <alignment horizontal="center" vertical="center" wrapText="1"/>
    </xf>
    <xf numFmtId="0" fontId="8" fillId="0" borderId="42" xfId="8" applyFont="1" applyFill="1" applyBorder="1" applyAlignment="1" applyProtection="1">
      <alignment horizontal="center" vertical="center" wrapText="1"/>
    </xf>
    <xf numFmtId="0" fontId="6" fillId="0" borderId="42" xfId="0" applyFont="1" applyBorder="1" applyAlignment="1">
      <alignment horizontal="center" vertical="center"/>
    </xf>
    <xf numFmtId="0" fontId="6" fillId="0" borderId="13" xfId="0" applyFont="1" applyBorder="1" applyAlignment="1">
      <alignment horizontal="center" vertical="center"/>
    </xf>
    <xf numFmtId="0" fontId="9" fillId="0" borderId="30" xfId="0" applyFont="1" applyBorder="1" applyAlignment="1">
      <alignment horizontal="center" vertical="center"/>
    </xf>
    <xf numFmtId="0" fontId="9" fillId="0" borderId="18" xfId="2" applyFont="1" applyBorder="1" applyAlignment="1">
      <alignment horizontal="center" vertical="center"/>
    </xf>
    <xf numFmtId="178" fontId="5" fillId="2" borderId="29" xfId="0" applyNumberFormat="1" applyFont="1" applyFill="1" applyBorder="1" applyAlignment="1">
      <alignment horizontal="center" vertical="center" wrapText="1"/>
    </xf>
    <xf numFmtId="0" fontId="12" fillId="0" borderId="33" xfId="0" applyFont="1" applyBorder="1" applyAlignment="1">
      <alignment horizontal="center" vertical="center"/>
    </xf>
    <xf numFmtId="0" fontId="6" fillId="0" borderId="49" xfId="0" applyFont="1" applyBorder="1" applyAlignment="1">
      <alignment horizontal="center" vertical="center"/>
    </xf>
    <xf numFmtId="0" fontId="6" fillId="0" borderId="26" xfId="0" applyFont="1" applyBorder="1" applyAlignment="1">
      <alignment horizontal="center" vertical="center"/>
    </xf>
    <xf numFmtId="0" fontId="9" fillId="0" borderId="28" xfId="6" applyFont="1" applyBorder="1" applyAlignment="1">
      <alignment horizontal="center" vertical="center"/>
    </xf>
    <xf numFmtId="0" fontId="0" fillId="0" borderId="28" xfId="0" applyFont="1" applyBorder="1" applyAlignment="1">
      <alignment horizontal="center" vertical="center"/>
    </xf>
    <xf numFmtId="0" fontId="12" fillId="0" borderId="28" xfId="6" applyFont="1" applyBorder="1" applyAlignment="1">
      <alignment horizontal="center" vertical="center"/>
    </xf>
    <xf numFmtId="0" fontId="9" fillId="0" borderId="30" xfId="6" applyFont="1" applyBorder="1" applyAlignment="1">
      <alignment horizontal="center" vertical="center"/>
    </xf>
    <xf numFmtId="178" fontId="6" fillId="0" borderId="50" xfId="0" applyNumberFormat="1" applyFont="1" applyBorder="1" applyAlignment="1">
      <alignment horizontal="center" vertical="center"/>
    </xf>
    <xf numFmtId="0" fontId="9" fillId="0" borderId="51" xfId="6" applyFont="1" applyBorder="1" applyAlignment="1">
      <alignment horizontal="center" vertical="center"/>
    </xf>
    <xf numFmtId="0" fontId="0" fillId="0" borderId="51" xfId="0" applyFont="1" applyBorder="1">
      <alignment vertical="center"/>
    </xf>
    <xf numFmtId="0" fontId="12" fillId="2" borderId="51" xfId="6" applyFont="1" applyFill="1" applyBorder="1" applyAlignment="1">
      <alignment horizontal="center" vertical="center"/>
    </xf>
    <xf numFmtId="0" fontId="12" fillId="0" borderId="51" xfId="6" applyFont="1" applyBorder="1" applyAlignment="1">
      <alignment horizontal="center" vertical="center"/>
    </xf>
    <xf numFmtId="0" fontId="9" fillId="0" borderId="53" xfId="6" applyFont="1" applyBorder="1" applyAlignment="1">
      <alignment horizontal="center" vertical="center"/>
    </xf>
    <xf numFmtId="178" fontId="5" fillId="0" borderId="55" xfId="0" applyNumberFormat="1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8" fillId="0" borderId="10" xfId="8" applyFont="1" applyFill="1" applyBorder="1" applyAlignment="1" applyProtection="1">
      <alignment horizontal="center" vertical="center" wrapText="1"/>
    </xf>
    <xf numFmtId="0" fontId="9" fillId="0" borderId="28" xfId="2" applyFont="1" applyBorder="1" applyAlignment="1">
      <alignment horizontal="center" vertical="center"/>
    </xf>
    <xf numFmtId="0" fontId="9" fillId="0" borderId="5" xfId="2" applyFont="1" applyBorder="1" applyAlignment="1">
      <alignment horizontal="center" vertical="center"/>
    </xf>
    <xf numFmtId="0" fontId="10" fillId="0" borderId="20" xfId="8" applyFont="1" applyFill="1" applyBorder="1" applyAlignment="1" applyProtection="1">
      <alignment horizontal="center" vertical="center" wrapText="1"/>
    </xf>
    <xf numFmtId="0" fontId="0" fillId="0" borderId="6" xfId="0" applyFont="1" applyBorder="1">
      <alignment vertical="center"/>
    </xf>
    <xf numFmtId="0" fontId="1" fillId="0" borderId="6" xfId="0" applyFont="1" applyBorder="1">
      <alignment vertical="center"/>
    </xf>
    <xf numFmtId="0" fontId="14" fillId="0" borderId="36" xfId="0" applyFont="1" applyBorder="1">
      <alignment vertical="center"/>
    </xf>
    <xf numFmtId="0" fontId="11" fillId="0" borderId="20" xfId="8" applyFont="1" applyFill="1" applyBorder="1" applyAlignment="1" applyProtection="1">
      <alignment horizontal="center" vertical="center" wrapText="1"/>
    </xf>
    <xf numFmtId="0" fontId="17" fillId="0" borderId="20" xfId="0" applyFont="1" applyBorder="1" applyAlignment="1">
      <alignment horizontal="center" vertical="center"/>
    </xf>
    <xf numFmtId="0" fontId="12" fillId="0" borderId="28" xfId="2" applyFont="1" applyBorder="1" applyAlignment="1">
      <alignment horizontal="center" vertical="center"/>
    </xf>
    <xf numFmtId="0" fontId="14" fillId="0" borderId="28" xfId="0" applyFont="1" applyBorder="1">
      <alignment vertical="center"/>
    </xf>
    <xf numFmtId="0" fontId="7" fillId="0" borderId="16" xfId="0" applyFont="1" applyBorder="1" applyAlignment="1">
      <alignment horizontal="center" vertical="center"/>
    </xf>
    <xf numFmtId="0" fontId="9" fillId="0" borderId="30" xfId="2" applyFont="1" applyBorder="1" applyAlignment="1">
      <alignment horizontal="center" vertical="center"/>
    </xf>
    <xf numFmtId="178" fontId="5" fillId="0" borderId="57" xfId="0" applyNumberFormat="1" applyFont="1" applyBorder="1" applyAlignment="1">
      <alignment horizontal="center" vertical="center" wrapText="1"/>
    </xf>
    <xf numFmtId="0" fontId="9" fillId="0" borderId="41" xfId="0" applyFont="1" applyBorder="1" applyAlignment="1">
      <alignment horizontal="center" vertical="center"/>
    </xf>
    <xf numFmtId="0" fontId="0" fillId="0" borderId="7" xfId="0" applyFont="1" applyBorder="1">
      <alignment vertical="center"/>
    </xf>
    <xf numFmtId="0" fontId="12" fillId="0" borderId="33" xfId="6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178" fontId="5" fillId="0" borderId="37" xfId="0" applyNumberFormat="1" applyFont="1" applyBorder="1" applyAlignment="1">
      <alignment horizontal="center" vertical="center" wrapText="1"/>
    </xf>
    <xf numFmtId="178" fontId="5" fillId="0" borderId="25" xfId="0" applyNumberFormat="1" applyFont="1" applyBorder="1" applyAlignment="1">
      <alignment horizontal="center" vertical="center" wrapText="1"/>
    </xf>
    <xf numFmtId="178" fontId="5" fillId="0" borderId="56" xfId="0" applyNumberFormat="1" applyFont="1" applyBorder="1" applyAlignment="1">
      <alignment horizontal="center" vertical="center" wrapText="1"/>
    </xf>
    <xf numFmtId="0" fontId="1" fillId="0" borderId="44" xfId="0" applyFont="1" applyBorder="1" applyAlignment="1">
      <alignment horizontal="center" vertical="center"/>
    </xf>
    <xf numFmtId="0" fontId="1" fillId="0" borderId="58" xfId="0" applyFont="1" applyBorder="1" applyAlignment="1">
      <alignment horizontal="center" vertical="center"/>
    </xf>
    <xf numFmtId="178" fontId="5" fillId="0" borderId="26" xfId="0" applyNumberFormat="1" applyFont="1" applyBorder="1" applyAlignment="1">
      <alignment horizontal="center" vertical="center" wrapText="1"/>
    </xf>
    <xf numFmtId="178" fontId="5" fillId="0" borderId="12" xfId="0" applyNumberFormat="1" applyFont="1" applyBorder="1" applyAlignment="1">
      <alignment horizontal="center" vertical="center" wrapText="1"/>
    </xf>
    <xf numFmtId="178" fontId="5" fillId="0" borderId="27" xfId="0" applyNumberFormat="1" applyFont="1" applyBorder="1" applyAlignment="1">
      <alignment horizontal="center" vertical="center" wrapText="1"/>
    </xf>
    <xf numFmtId="178" fontId="5" fillId="0" borderId="23" xfId="0" applyNumberFormat="1" applyFont="1" applyBorder="1" applyAlignment="1">
      <alignment horizontal="center" vertical="center" wrapText="1"/>
    </xf>
    <xf numFmtId="178" fontId="5" fillId="0" borderId="33" xfId="0" applyNumberFormat="1" applyFont="1" applyBorder="1" applyAlignment="1">
      <alignment horizontal="center" vertical="center" wrapText="1"/>
    </xf>
    <xf numFmtId="178" fontId="5" fillId="0" borderId="1" xfId="0" applyNumberFormat="1" applyFont="1" applyBorder="1" applyAlignment="1">
      <alignment horizontal="center" vertical="center" wrapText="1"/>
    </xf>
    <xf numFmtId="178" fontId="5" fillId="0" borderId="5" xfId="0" applyNumberFormat="1" applyFont="1" applyBorder="1" applyAlignment="1">
      <alignment horizontal="center" vertical="center" wrapText="1"/>
    </xf>
    <xf numFmtId="178" fontId="5" fillId="0" borderId="9" xfId="0" applyNumberFormat="1" applyFont="1" applyBorder="1" applyAlignment="1">
      <alignment horizontal="center" vertical="center" wrapText="1"/>
    </xf>
    <xf numFmtId="178" fontId="6" fillId="0" borderId="13" xfId="0" applyNumberFormat="1" applyFont="1" applyBorder="1" applyAlignment="1">
      <alignment horizontal="center" vertical="center" wrapText="1"/>
    </xf>
    <xf numFmtId="178" fontId="5" fillId="0" borderId="35" xfId="0" applyNumberFormat="1" applyFont="1" applyBorder="1" applyAlignment="1">
      <alignment horizontal="center" vertical="center"/>
    </xf>
    <xf numFmtId="178" fontId="5" fillId="0" borderId="36" xfId="0" applyNumberFormat="1" applyFont="1" applyBorder="1" applyAlignment="1">
      <alignment horizontal="center" vertical="center"/>
    </xf>
    <xf numFmtId="178" fontId="5" fillId="0" borderId="43" xfId="0" applyNumberFormat="1" applyFont="1" applyBorder="1" applyAlignment="1">
      <alignment horizontal="center" vertical="center"/>
    </xf>
    <xf numFmtId="178" fontId="5" fillId="0" borderId="28" xfId="0" applyNumberFormat="1" applyFont="1" applyBorder="1" applyAlignment="1">
      <alignment horizontal="center" vertical="center" wrapText="1"/>
    </xf>
    <xf numFmtId="178" fontId="5" fillId="0" borderId="30" xfId="0" applyNumberFormat="1" applyFont="1" applyBorder="1" applyAlignment="1">
      <alignment vertical="center" wrapText="1"/>
    </xf>
    <xf numFmtId="178" fontId="5" fillId="0" borderId="48" xfId="0" applyNumberFormat="1" applyFont="1" applyBorder="1" applyAlignment="1">
      <alignment horizontal="center" vertical="center" wrapText="1"/>
    </xf>
    <xf numFmtId="178" fontId="5" fillId="0" borderId="54" xfId="0" applyNumberFormat="1" applyFont="1" applyBorder="1" applyAlignment="1">
      <alignment horizontal="center" vertical="center" wrapText="1"/>
    </xf>
    <xf numFmtId="178" fontId="5" fillId="0" borderId="10" xfId="0" applyNumberFormat="1" applyFont="1" applyBorder="1" applyAlignment="1">
      <alignment horizontal="center" vertical="center" wrapText="1"/>
    </xf>
    <xf numFmtId="178" fontId="5" fillId="0" borderId="20" xfId="0" applyNumberFormat="1" applyFont="1" applyBorder="1" applyAlignment="1">
      <alignment horizontal="center" vertical="center" wrapText="1"/>
    </xf>
    <xf numFmtId="178" fontId="5" fillId="0" borderId="59" xfId="0" applyNumberFormat="1" applyFont="1" applyBorder="1" applyAlignment="1">
      <alignment horizontal="center" vertical="center" wrapText="1"/>
    </xf>
    <xf numFmtId="178" fontId="5" fillId="0" borderId="35" xfId="0" applyNumberFormat="1" applyFont="1" applyBorder="1" applyAlignment="1">
      <alignment horizontal="center" vertical="center" wrapText="1"/>
    </xf>
    <xf numFmtId="178" fontId="5" fillId="0" borderId="4" xfId="0" applyNumberFormat="1" applyFont="1" applyBorder="1" applyAlignment="1">
      <alignment horizontal="center" vertical="center" wrapText="1"/>
    </xf>
    <xf numFmtId="0" fontId="1" fillId="0" borderId="44" xfId="0" applyFont="1" applyBorder="1" applyAlignment="1">
      <alignment horizontal="center" vertical="center" wrapText="1"/>
    </xf>
    <xf numFmtId="0" fontId="1" fillId="0" borderId="45" xfId="0" applyFont="1" applyBorder="1" applyAlignment="1">
      <alignment horizontal="center" vertical="center" wrapText="1"/>
    </xf>
    <xf numFmtId="0" fontId="1" fillId="0" borderId="46" xfId="0" applyFont="1" applyBorder="1" applyAlignment="1">
      <alignment horizontal="center" vertical="center" wrapText="1"/>
    </xf>
    <xf numFmtId="0" fontId="1" fillId="0" borderId="25" xfId="0" applyFont="1" applyBorder="1" applyAlignment="1">
      <alignment horizontal="center" vertical="center" wrapText="1"/>
    </xf>
    <xf numFmtId="178" fontId="5" fillId="0" borderId="8" xfId="0" applyNumberFormat="1" applyFont="1" applyBorder="1" applyAlignment="1">
      <alignment horizontal="center" vertical="center" wrapText="1"/>
    </xf>
    <xf numFmtId="0" fontId="1" fillId="0" borderId="26" xfId="0" applyFont="1" applyBorder="1" applyAlignment="1">
      <alignment horizontal="center" vertical="center" wrapText="1"/>
    </xf>
    <xf numFmtId="0" fontId="1" fillId="0" borderId="50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0" fontId="1" fillId="0" borderId="27" xfId="0" applyFont="1" applyBorder="1" applyAlignment="1">
      <alignment horizontal="center" vertical="center" wrapText="1"/>
    </xf>
    <xf numFmtId="178" fontId="5" fillId="0" borderId="12" xfId="0" applyNumberFormat="1" applyFont="1" applyBorder="1" applyAlignment="1">
      <alignment vertical="center" wrapText="1"/>
    </xf>
    <xf numFmtId="178" fontId="5" fillId="2" borderId="12" xfId="0" applyNumberFormat="1" applyFont="1" applyFill="1" applyBorder="1" applyAlignment="1">
      <alignment horizontal="center" vertical="center" wrapText="1"/>
    </xf>
    <xf numFmtId="178" fontId="5" fillId="2" borderId="12" xfId="0" applyNumberFormat="1" applyFont="1" applyFill="1" applyBorder="1" applyAlignment="1">
      <alignment vertical="center" wrapText="1"/>
    </xf>
    <xf numFmtId="178" fontId="5" fillId="2" borderId="27" xfId="0" applyNumberFormat="1" applyFont="1" applyFill="1" applyBorder="1" applyAlignment="1">
      <alignment vertical="center" wrapText="1"/>
    </xf>
    <xf numFmtId="178" fontId="5" fillId="2" borderId="11" xfId="0" applyNumberFormat="1" applyFont="1" applyFill="1" applyBorder="1" applyAlignment="1">
      <alignment horizontal="center" vertical="center" wrapText="1"/>
    </xf>
    <xf numFmtId="178" fontId="5" fillId="0" borderId="27" xfId="0" applyNumberFormat="1" applyFont="1" applyBorder="1" applyAlignment="1">
      <alignment vertical="center" wrapText="1"/>
    </xf>
    <xf numFmtId="0" fontId="1" fillId="0" borderId="23" xfId="0" applyFont="1" applyBorder="1" applyAlignment="1">
      <alignment horizontal="center" vertical="center" wrapText="1"/>
    </xf>
    <xf numFmtId="0" fontId="1" fillId="0" borderId="23" xfId="0" applyFont="1" applyBorder="1" applyAlignment="1">
      <alignment vertical="center" wrapText="1"/>
    </xf>
    <xf numFmtId="0" fontId="1" fillId="0" borderId="33" xfId="0" applyFont="1" applyBorder="1" applyAlignment="1">
      <alignment vertical="center" wrapText="1"/>
    </xf>
    <xf numFmtId="178" fontId="5" fillId="0" borderId="36" xfId="0" applyNumberFormat="1" applyFont="1" applyBorder="1" applyAlignment="1">
      <alignment horizontal="center" vertical="center" wrapText="1"/>
    </xf>
    <xf numFmtId="178" fontId="5" fillId="0" borderId="13" xfId="0" applyNumberFormat="1" applyFont="1" applyBorder="1" applyAlignment="1">
      <alignment horizontal="center" vertical="center" wrapText="1"/>
    </xf>
    <xf numFmtId="178" fontId="5" fillId="0" borderId="43" xfId="0" applyNumberFormat="1" applyFont="1" applyBorder="1" applyAlignment="1">
      <alignment horizontal="center" vertical="center" wrapText="1"/>
    </xf>
    <xf numFmtId="178" fontId="5" fillId="0" borderId="16" xfId="0" applyNumberFormat="1" applyFont="1" applyBorder="1" applyAlignment="1">
      <alignment horizontal="center" vertical="center" wrapText="1"/>
    </xf>
    <xf numFmtId="178" fontId="5" fillId="0" borderId="22" xfId="0" applyNumberFormat="1" applyFont="1" applyBorder="1" applyAlignment="1">
      <alignment horizontal="center" vertical="center" wrapText="1"/>
    </xf>
    <xf numFmtId="178" fontId="5" fillId="0" borderId="47" xfId="0" applyNumberFormat="1" applyFont="1" applyBorder="1" applyAlignment="1">
      <alignment horizontal="center" vertical="center" wrapText="1"/>
    </xf>
    <xf numFmtId="178" fontId="5" fillId="0" borderId="2" xfId="0" applyNumberFormat="1" applyFont="1" applyBorder="1" applyAlignment="1">
      <alignment horizontal="center" vertical="center" wrapText="1"/>
    </xf>
    <xf numFmtId="178" fontId="5" fillId="0" borderId="6" xfId="0" applyNumberFormat="1" applyFont="1" applyBorder="1" applyAlignment="1">
      <alignment horizontal="center" vertical="center" wrapText="1"/>
    </xf>
    <xf numFmtId="178" fontId="5" fillId="0" borderId="51" xfId="0" applyNumberFormat="1" applyFont="1" applyBorder="1" applyAlignment="1">
      <alignment horizontal="center" vertical="center" wrapText="1"/>
    </xf>
    <xf numFmtId="178" fontId="5" fillId="0" borderId="52" xfId="0" applyNumberFormat="1" applyFont="1" applyBorder="1" applyAlignment="1">
      <alignment horizontal="center" vertical="center" wrapText="1"/>
    </xf>
    <xf numFmtId="0" fontId="1" fillId="0" borderId="28" xfId="0" applyFont="1" applyBorder="1" applyAlignment="1">
      <alignment horizontal="center" vertical="center" wrapText="1"/>
    </xf>
    <xf numFmtId="0" fontId="1" fillId="0" borderId="30" xfId="0" applyFont="1" applyBorder="1" applyAlignment="1">
      <alignment horizontal="center" vertical="center" wrapText="1"/>
    </xf>
    <xf numFmtId="0" fontId="1" fillId="0" borderId="18" xfId="0" applyFont="1" applyBorder="1" applyAlignment="1">
      <alignment horizontal="center" vertical="center" wrapText="1"/>
    </xf>
    <xf numFmtId="178" fontId="5" fillId="0" borderId="14" xfId="0" applyNumberFormat="1" applyFont="1" applyBorder="1" applyAlignment="1">
      <alignment horizontal="center" vertical="center" wrapText="1"/>
    </xf>
    <xf numFmtId="178" fontId="5" fillId="0" borderId="3" xfId="0" applyNumberFormat="1" applyFont="1" applyBorder="1" applyAlignment="1">
      <alignment horizontal="center" vertical="center" wrapText="1"/>
    </xf>
    <xf numFmtId="178" fontId="5" fillId="0" borderId="7" xfId="0" applyNumberFormat="1" applyFont="1" applyBorder="1" applyAlignment="1">
      <alignment horizontal="center" vertical="center" wrapText="1"/>
    </xf>
    <xf numFmtId="178" fontId="5" fillId="0" borderId="15" xfId="0" applyNumberFormat="1" applyFont="1" applyBorder="1" applyAlignment="1">
      <alignment horizontal="center" vertical="center" wrapText="1"/>
    </xf>
  </cellXfs>
  <cellStyles count="9">
    <cellStyle name="常规" xfId="0" builtinId="0"/>
    <cellStyle name="常规 2" xfId="8"/>
    <cellStyle name="常规 2 2" xfId="4"/>
    <cellStyle name="常规 2 2 2" xfId="2"/>
    <cellStyle name="常规 2 2 3" xfId="3"/>
    <cellStyle name="常规 2 6 2" xfId="1"/>
    <cellStyle name="常规 3" xfId="7"/>
    <cellStyle name="常规 4" xfId="5"/>
    <cellStyle name="常规 5" xfId="6"/>
  </cellStyles>
  <dxfs count="0"/>
  <tableStyles count="0" defaultTableStyle="TableStyleMedium2" defaultPivotStyle="PivotStyleLight16"/>
  <colors>
    <mruColors>
      <color rgb="FF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49"/>
  <sheetViews>
    <sheetView topLeftCell="A3" zoomScale="85" zoomScaleNormal="85" workbookViewId="0">
      <selection activeCell="K33" sqref="K33"/>
    </sheetView>
  </sheetViews>
  <sheetFormatPr defaultColWidth="9" defaultRowHeight="14.25"/>
  <cols>
    <col min="1" max="1" width="13.875" style="2" customWidth="1"/>
    <col min="2" max="2" width="8.625" style="2" customWidth="1"/>
    <col min="3" max="4" width="7.75" style="60" customWidth="1"/>
    <col min="5" max="5" width="7.625" style="61" customWidth="1"/>
    <col min="6" max="6" width="9" style="2" customWidth="1"/>
    <col min="7" max="8" width="7.625" style="2" customWidth="1"/>
    <col min="9" max="10" width="9.125" style="2" customWidth="1"/>
    <col min="11" max="11" width="7.25" style="2" customWidth="1"/>
    <col min="12" max="12" width="8.25" style="2" customWidth="1"/>
    <col min="13" max="13" width="7.75" style="2" customWidth="1"/>
    <col min="14" max="14" width="8.25" style="2" customWidth="1"/>
    <col min="15" max="15" width="8" style="2" customWidth="1"/>
    <col min="16" max="16" width="8.25" style="2" customWidth="1"/>
    <col min="17" max="17" width="7" style="62" customWidth="1"/>
    <col min="18" max="18" width="5.75" style="2" customWidth="1"/>
    <col min="19" max="16384" width="9" style="2"/>
  </cols>
  <sheetData>
    <row r="1" spans="1:18" ht="24">
      <c r="A1" s="124" t="s">
        <v>0</v>
      </c>
      <c r="B1" s="124"/>
      <c r="C1" s="124"/>
      <c r="D1" s="124"/>
      <c r="E1" s="124"/>
      <c r="F1" s="124"/>
      <c r="G1" s="124"/>
      <c r="H1" s="124"/>
      <c r="I1" s="124"/>
      <c r="J1" s="124"/>
      <c r="K1" s="124"/>
      <c r="L1" s="124"/>
      <c r="M1" s="124"/>
      <c r="N1" s="124"/>
      <c r="O1" s="124"/>
      <c r="P1" s="124"/>
      <c r="Q1" s="124"/>
      <c r="R1" s="124"/>
    </row>
    <row r="2" spans="1:18" ht="17.100000000000001" customHeight="1">
      <c r="A2" s="4"/>
      <c r="B2" s="4"/>
      <c r="C2" s="63"/>
      <c r="D2" s="63"/>
      <c r="E2" s="6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R2" s="50" t="s">
        <v>1</v>
      </c>
    </row>
    <row r="3" spans="1:18" s="60" customFormat="1" ht="20.100000000000001" customHeight="1">
      <c r="A3" s="135" t="s">
        <v>2</v>
      </c>
      <c r="B3" s="139" t="s">
        <v>3</v>
      </c>
      <c r="C3" s="125" t="s">
        <v>4</v>
      </c>
      <c r="D3" s="126"/>
      <c r="E3" s="126"/>
      <c r="F3" s="126"/>
      <c r="G3" s="126"/>
      <c r="H3" s="126"/>
      <c r="I3" s="126"/>
      <c r="J3" s="126"/>
      <c r="K3" s="126"/>
      <c r="L3" s="126"/>
      <c r="M3" s="126"/>
      <c r="N3" s="126"/>
      <c r="O3" s="126"/>
      <c r="P3" s="127"/>
      <c r="Q3" s="128" t="s">
        <v>5</v>
      </c>
      <c r="R3" s="129"/>
    </row>
    <row r="4" spans="1:18" s="60" customFormat="1" ht="20.100000000000001" customHeight="1">
      <c r="A4" s="136"/>
      <c r="B4" s="140"/>
      <c r="C4" s="130" t="s">
        <v>6</v>
      </c>
      <c r="D4" s="130" t="s">
        <v>7</v>
      </c>
      <c r="E4" s="131"/>
      <c r="F4" s="131"/>
      <c r="G4" s="131"/>
      <c r="H4" s="131"/>
      <c r="I4" s="131"/>
      <c r="J4" s="131"/>
      <c r="K4" s="131"/>
      <c r="L4" s="131"/>
      <c r="M4" s="131"/>
      <c r="N4" s="131"/>
      <c r="O4" s="131"/>
      <c r="P4" s="132"/>
      <c r="Q4" s="130" t="s">
        <v>8</v>
      </c>
      <c r="R4" s="146" t="s">
        <v>9</v>
      </c>
    </row>
    <row r="5" spans="1:18" s="60" customFormat="1" ht="33" customHeight="1">
      <c r="A5" s="137"/>
      <c r="B5" s="140"/>
      <c r="C5" s="142"/>
      <c r="D5" s="144" t="s">
        <v>10</v>
      </c>
      <c r="E5" s="133" t="s">
        <v>11</v>
      </c>
      <c r="F5" s="133"/>
      <c r="G5" s="133" t="s">
        <v>12</v>
      </c>
      <c r="H5" s="133"/>
      <c r="I5" s="133" t="s">
        <v>13</v>
      </c>
      <c r="J5" s="133"/>
      <c r="K5" s="133" t="s">
        <v>14</v>
      </c>
      <c r="L5" s="133"/>
      <c r="M5" s="133" t="s">
        <v>15</v>
      </c>
      <c r="N5" s="133"/>
      <c r="O5" s="133" t="s">
        <v>16</v>
      </c>
      <c r="P5" s="134"/>
      <c r="Q5" s="142"/>
      <c r="R5" s="147"/>
    </row>
    <row r="6" spans="1:18" s="60" customFormat="1" ht="50.1" customHeight="1">
      <c r="A6" s="138"/>
      <c r="B6" s="141"/>
      <c r="C6" s="143"/>
      <c r="D6" s="145"/>
      <c r="E6" s="103" t="s">
        <v>9</v>
      </c>
      <c r="F6" s="103" t="s">
        <v>17</v>
      </c>
      <c r="G6" s="103" t="s">
        <v>9</v>
      </c>
      <c r="H6" s="103" t="s">
        <v>8</v>
      </c>
      <c r="I6" s="103" t="s">
        <v>9</v>
      </c>
      <c r="J6" s="103" t="s">
        <v>8</v>
      </c>
      <c r="K6" s="103" t="s">
        <v>9</v>
      </c>
      <c r="L6" s="103" t="s">
        <v>18</v>
      </c>
      <c r="M6" s="103" t="s">
        <v>9</v>
      </c>
      <c r="N6" s="103" t="s">
        <v>19</v>
      </c>
      <c r="O6" s="103" t="s">
        <v>9</v>
      </c>
      <c r="P6" s="120" t="s">
        <v>19</v>
      </c>
      <c r="Q6" s="144"/>
      <c r="R6" s="148"/>
    </row>
    <row r="7" spans="1:18" ht="18" customHeight="1">
      <c r="A7" s="104" t="s">
        <v>20</v>
      </c>
      <c r="B7" s="105">
        <v>15420</v>
      </c>
      <c r="C7" s="8">
        <v>12517</v>
      </c>
      <c r="D7" s="106">
        <v>32.78</v>
      </c>
      <c r="E7" s="92">
        <f t="shared" ref="E7:R7" si="0">SUM(E8:E49)</f>
        <v>6.7299999999999995</v>
      </c>
      <c r="F7" s="11">
        <f t="shared" si="0"/>
        <v>2019</v>
      </c>
      <c r="G7" s="11">
        <f t="shared" si="0"/>
        <v>0.52</v>
      </c>
      <c r="H7" s="11">
        <f t="shared" si="0"/>
        <v>104</v>
      </c>
      <c r="I7" s="11">
        <f t="shared" si="0"/>
        <v>1.67</v>
      </c>
      <c r="J7" s="11">
        <f t="shared" si="0"/>
        <v>334</v>
      </c>
      <c r="K7" s="11">
        <f t="shared" si="0"/>
        <v>5.15</v>
      </c>
      <c r="L7" s="11">
        <f t="shared" si="0"/>
        <v>2575</v>
      </c>
      <c r="M7" s="11">
        <f t="shared" si="0"/>
        <v>5.23</v>
      </c>
      <c r="N7" s="11">
        <f t="shared" si="0"/>
        <v>2092</v>
      </c>
      <c r="O7" s="11">
        <f t="shared" si="0"/>
        <v>13.479999999999999</v>
      </c>
      <c r="P7" s="37">
        <f t="shared" si="0"/>
        <v>5393</v>
      </c>
      <c r="Q7" s="92">
        <f t="shared" si="0"/>
        <v>2903</v>
      </c>
      <c r="R7" s="37">
        <f t="shared" si="0"/>
        <v>14.500000000000004</v>
      </c>
    </row>
    <row r="8" spans="1:18" ht="18" customHeight="1">
      <c r="A8" s="69" t="s">
        <v>21</v>
      </c>
      <c r="B8" s="107">
        <v>460</v>
      </c>
      <c r="C8" s="14">
        <v>120</v>
      </c>
      <c r="D8" s="72">
        <v>0.4</v>
      </c>
      <c r="E8" s="108">
        <v>0.4</v>
      </c>
      <c r="F8" s="18">
        <f>E8*300</f>
        <v>120</v>
      </c>
      <c r="G8" s="17"/>
      <c r="H8" s="17"/>
      <c r="I8" s="17"/>
      <c r="J8" s="18"/>
      <c r="K8" s="18"/>
      <c r="L8" s="18"/>
      <c r="M8" s="17"/>
      <c r="N8" s="17"/>
      <c r="O8" s="18"/>
      <c r="P8" s="44"/>
      <c r="Q8" s="93">
        <v>340</v>
      </c>
      <c r="R8" s="55">
        <v>1.7</v>
      </c>
    </row>
    <row r="9" spans="1:18" ht="18" customHeight="1">
      <c r="A9" s="69" t="s">
        <v>22</v>
      </c>
      <c r="B9" s="69">
        <v>400</v>
      </c>
      <c r="C9" s="14">
        <v>400</v>
      </c>
      <c r="D9" s="72">
        <v>1</v>
      </c>
      <c r="E9" s="108"/>
      <c r="F9" s="18"/>
      <c r="G9" s="18"/>
      <c r="H9" s="18"/>
      <c r="I9" s="18"/>
      <c r="J9" s="18"/>
      <c r="K9" s="18"/>
      <c r="L9" s="18"/>
      <c r="M9" s="17"/>
      <c r="N9" s="17"/>
      <c r="O9" s="18">
        <v>1</v>
      </c>
      <c r="P9" s="121">
        <f>O9*400</f>
        <v>400</v>
      </c>
      <c r="Q9" s="93"/>
      <c r="R9" s="55"/>
    </row>
    <row r="10" spans="1:18" ht="18" customHeight="1">
      <c r="A10" s="69" t="s">
        <v>23</v>
      </c>
      <c r="B10" s="69">
        <v>816</v>
      </c>
      <c r="C10" s="14">
        <v>696</v>
      </c>
      <c r="D10" s="72">
        <v>1.79</v>
      </c>
      <c r="E10" s="109">
        <v>0.8</v>
      </c>
      <c r="F10" s="18">
        <f>E10*300</f>
        <v>240</v>
      </c>
      <c r="G10" s="17"/>
      <c r="H10" s="17"/>
      <c r="I10" s="17"/>
      <c r="J10" s="18"/>
      <c r="K10" s="18">
        <v>0.6</v>
      </c>
      <c r="L10" s="18">
        <f>K10*500</f>
        <v>300</v>
      </c>
      <c r="M10" s="17"/>
      <c r="N10" s="17"/>
      <c r="O10" s="18">
        <v>0.39</v>
      </c>
      <c r="P10" s="121">
        <f>O10*400</f>
        <v>156</v>
      </c>
      <c r="Q10" s="93">
        <v>120</v>
      </c>
      <c r="R10" s="55">
        <v>0.6</v>
      </c>
    </row>
    <row r="11" spans="1:18" ht="18" customHeight="1">
      <c r="A11" s="110" t="s">
        <v>24</v>
      </c>
      <c r="B11" s="111"/>
      <c r="C11" s="112"/>
      <c r="D11" s="76"/>
      <c r="E11" s="113"/>
      <c r="F11" s="21"/>
      <c r="G11" s="21"/>
      <c r="H11" s="21"/>
      <c r="I11" s="21"/>
      <c r="J11" s="21"/>
      <c r="K11" s="21"/>
      <c r="L11" s="21"/>
      <c r="M11" s="21"/>
      <c r="N11" s="21"/>
      <c r="O11" s="21"/>
      <c r="P11" s="122"/>
      <c r="Q11" s="94"/>
      <c r="R11" s="45"/>
    </row>
    <row r="12" spans="1:18" ht="18" customHeight="1">
      <c r="A12" s="69" t="s">
        <v>25</v>
      </c>
      <c r="B12" s="69">
        <v>6</v>
      </c>
      <c r="C12" s="14"/>
      <c r="D12" s="72"/>
      <c r="E12" s="109"/>
      <c r="F12" s="18"/>
      <c r="G12" s="17"/>
      <c r="H12" s="17"/>
      <c r="I12" s="17"/>
      <c r="J12" s="18"/>
      <c r="K12" s="18"/>
      <c r="L12" s="18"/>
      <c r="M12" s="17"/>
      <c r="N12" s="17"/>
      <c r="O12" s="18"/>
      <c r="P12" s="121"/>
      <c r="Q12" s="93">
        <v>6</v>
      </c>
      <c r="R12" s="55">
        <v>0.03</v>
      </c>
    </row>
    <row r="13" spans="1:18" ht="18" customHeight="1">
      <c r="A13" s="69" t="s">
        <v>26</v>
      </c>
      <c r="B13" s="69">
        <v>34</v>
      </c>
      <c r="C13" s="14">
        <v>4</v>
      </c>
      <c r="D13" s="72">
        <v>0.02</v>
      </c>
      <c r="E13" s="109"/>
      <c r="F13" s="18"/>
      <c r="G13" s="17"/>
      <c r="H13" s="17"/>
      <c r="I13" s="17">
        <v>0.02</v>
      </c>
      <c r="J13" s="18">
        <f>I13*200</f>
        <v>4</v>
      </c>
      <c r="K13" s="18"/>
      <c r="L13" s="18"/>
      <c r="M13" s="18"/>
      <c r="N13" s="18"/>
      <c r="O13" s="18"/>
      <c r="P13" s="121"/>
      <c r="Q13" s="93">
        <v>30</v>
      </c>
      <c r="R13" s="55">
        <v>0.15</v>
      </c>
    </row>
    <row r="14" spans="1:18" ht="18" customHeight="1">
      <c r="A14" s="69" t="s">
        <v>27</v>
      </c>
      <c r="B14" s="69"/>
      <c r="C14" s="14"/>
      <c r="D14" s="72"/>
      <c r="E14" s="108"/>
      <c r="F14" s="18"/>
      <c r="G14" s="17"/>
      <c r="H14" s="17"/>
      <c r="I14" s="17"/>
      <c r="J14" s="18"/>
      <c r="K14" s="18"/>
      <c r="L14" s="18"/>
      <c r="M14" s="17"/>
      <c r="N14" s="17"/>
      <c r="O14" s="18"/>
      <c r="P14" s="121"/>
      <c r="Q14" s="93"/>
      <c r="R14" s="55"/>
    </row>
    <row r="15" spans="1:18" ht="18" customHeight="1">
      <c r="A15" s="69" t="s">
        <v>28</v>
      </c>
      <c r="B15" s="69">
        <v>9</v>
      </c>
      <c r="C15" s="14">
        <v>9</v>
      </c>
      <c r="D15" s="72">
        <v>0.03</v>
      </c>
      <c r="E15" s="108">
        <v>0.03</v>
      </c>
      <c r="F15" s="18">
        <f t="shared" ref="F15:F18" si="1">E15*300</f>
        <v>9</v>
      </c>
      <c r="G15" s="17"/>
      <c r="H15" s="17"/>
      <c r="I15" s="17"/>
      <c r="J15" s="18"/>
      <c r="K15" s="18"/>
      <c r="L15" s="18"/>
      <c r="M15" s="17"/>
      <c r="N15" s="17"/>
      <c r="O15" s="18"/>
      <c r="P15" s="44"/>
      <c r="Q15" s="93"/>
      <c r="R15" s="55"/>
    </row>
    <row r="16" spans="1:18" ht="18" customHeight="1">
      <c r="A16" s="69" t="s">
        <v>29</v>
      </c>
      <c r="B16" s="69">
        <v>30</v>
      </c>
      <c r="C16" s="14">
        <v>30</v>
      </c>
      <c r="D16" s="72">
        <v>0.1</v>
      </c>
      <c r="E16" s="108">
        <v>0.1</v>
      </c>
      <c r="F16" s="18">
        <f t="shared" si="1"/>
        <v>30</v>
      </c>
      <c r="G16" s="17"/>
      <c r="H16" s="17"/>
      <c r="I16" s="17"/>
      <c r="J16" s="18"/>
      <c r="K16" s="18"/>
      <c r="L16" s="18"/>
      <c r="M16" s="18"/>
      <c r="N16" s="18"/>
      <c r="O16" s="18"/>
      <c r="P16" s="44"/>
      <c r="Q16" s="93"/>
      <c r="R16" s="55"/>
    </row>
    <row r="17" spans="1:18" ht="18" customHeight="1">
      <c r="A17" s="69" t="s">
        <v>30</v>
      </c>
      <c r="B17" s="69">
        <v>74</v>
      </c>
      <c r="C17" s="14">
        <v>10</v>
      </c>
      <c r="D17" s="72">
        <v>0.04</v>
      </c>
      <c r="E17" s="108">
        <v>0.02</v>
      </c>
      <c r="F17" s="18">
        <f t="shared" si="1"/>
        <v>6</v>
      </c>
      <c r="G17" s="17">
        <v>0.02</v>
      </c>
      <c r="H17" s="17">
        <f t="shared" ref="H17:H22" si="2">G17*200</f>
        <v>4</v>
      </c>
      <c r="I17" s="17"/>
      <c r="J17" s="18"/>
      <c r="K17" s="18"/>
      <c r="L17" s="18"/>
      <c r="M17" s="18"/>
      <c r="N17" s="18"/>
      <c r="O17" s="18"/>
      <c r="P17" s="44"/>
      <c r="Q17" s="93">
        <v>64</v>
      </c>
      <c r="R17" s="55">
        <v>0.32</v>
      </c>
    </row>
    <row r="18" spans="1:18" ht="18" customHeight="1">
      <c r="A18" s="69" t="s">
        <v>31</v>
      </c>
      <c r="B18" s="69">
        <v>230</v>
      </c>
      <c r="C18" s="14">
        <v>210</v>
      </c>
      <c r="D18" s="72">
        <v>0.6</v>
      </c>
      <c r="E18" s="108">
        <v>0.1</v>
      </c>
      <c r="F18" s="18">
        <f t="shared" si="1"/>
        <v>30</v>
      </c>
      <c r="G18" s="17"/>
      <c r="H18" s="17"/>
      <c r="I18" s="17">
        <v>0.1</v>
      </c>
      <c r="J18" s="18">
        <f t="shared" ref="J18:J22" si="3">I18*200</f>
        <v>20</v>
      </c>
      <c r="K18" s="18"/>
      <c r="L18" s="18"/>
      <c r="M18" s="17"/>
      <c r="N18" s="17"/>
      <c r="O18" s="18">
        <v>0.4</v>
      </c>
      <c r="P18" s="44">
        <f t="shared" ref="P18:P24" si="4">O18*400</f>
        <v>160</v>
      </c>
      <c r="Q18" s="93">
        <v>20</v>
      </c>
      <c r="R18" s="55">
        <v>0.1</v>
      </c>
    </row>
    <row r="19" spans="1:18" ht="18" customHeight="1">
      <c r="A19" s="69" t="s">
        <v>32</v>
      </c>
      <c r="B19" s="69">
        <v>60</v>
      </c>
      <c r="C19" s="14">
        <v>20</v>
      </c>
      <c r="D19" s="72">
        <v>0.1</v>
      </c>
      <c r="E19" s="108"/>
      <c r="F19" s="18"/>
      <c r="G19" s="17"/>
      <c r="H19" s="17"/>
      <c r="I19" s="17">
        <v>0.1</v>
      </c>
      <c r="J19" s="18">
        <f t="shared" si="3"/>
        <v>20</v>
      </c>
      <c r="K19" s="18"/>
      <c r="L19" s="18"/>
      <c r="M19" s="18"/>
      <c r="N19" s="18"/>
      <c r="O19" s="18"/>
      <c r="P19" s="44"/>
      <c r="Q19" s="93">
        <v>40</v>
      </c>
      <c r="R19" s="55">
        <v>0.2</v>
      </c>
    </row>
    <row r="20" spans="1:18" ht="18" customHeight="1">
      <c r="A20" s="69" t="s">
        <v>33</v>
      </c>
      <c r="B20" s="69">
        <v>256</v>
      </c>
      <c r="C20" s="14">
        <v>76</v>
      </c>
      <c r="D20" s="72">
        <v>0.38</v>
      </c>
      <c r="E20" s="108"/>
      <c r="F20" s="18"/>
      <c r="G20" s="17"/>
      <c r="H20" s="17"/>
      <c r="I20" s="17">
        <v>0.38</v>
      </c>
      <c r="J20" s="18">
        <f t="shared" si="3"/>
        <v>76</v>
      </c>
      <c r="K20" s="18"/>
      <c r="L20" s="18"/>
      <c r="M20" s="17"/>
      <c r="N20" s="17"/>
      <c r="O20" s="18"/>
      <c r="P20" s="44"/>
      <c r="Q20" s="93">
        <v>180</v>
      </c>
      <c r="R20" s="55">
        <v>0.9</v>
      </c>
    </row>
    <row r="21" spans="1:18" ht="18" customHeight="1">
      <c r="A21" s="69" t="s">
        <v>34</v>
      </c>
      <c r="B21" s="69">
        <v>270</v>
      </c>
      <c r="C21" s="14">
        <v>170</v>
      </c>
      <c r="D21" s="72">
        <v>0.6</v>
      </c>
      <c r="E21" s="108">
        <v>0.2</v>
      </c>
      <c r="F21" s="18">
        <f t="shared" ref="F21:F29" si="5">E21*300</f>
        <v>60</v>
      </c>
      <c r="G21" s="17">
        <v>0.1</v>
      </c>
      <c r="H21" s="17">
        <f t="shared" si="2"/>
        <v>20</v>
      </c>
      <c r="I21" s="17">
        <v>0.15</v>
      </c>
      <c r="J21" s="18">
        <f t="shared" si="3"/>
        <v>30</v>
      </c>
      <c r="K21" s="18"/>
      <c r="L21" s="18"/>
      <c r="M21" s="17"/>
      <c r="N21" s="17"/>
      <c r="O21" s="18">
        <v>0.15</v>
      </c>
      <c r="P21" s="44">
        <f t="shared" si="4"/>
        <v>60</v>
      </c>
      <c r="Q21" s="93">
        <v>100</v>
      </c>
      <c r="R21" s="55">
        <v>0.5</v>
      </c>
    </row>
    <row r="22" spans="1:18" ht="18" customHeight="1">
      <c r="A22" s="69" t="s">
        <v>35</v>
      </c>
      <c r="B22" s="69">
        <v>224</v>
      </c>
      <c r="C22" s="14">
        <v>224</v>
      </c>
      <c r="D22" s="72">
        <v>0.82</v>
      </c>
      <c r="E22" s="108">
        <v>0.6</v>
      </c>
      <c r="F22" s="18">
        <f t="shared" si="5"/>
        <v>180</v>
      </c>
      <c r="G22" s="17">
        <v>0.1</v>
      </c>
      <c r="H22" s="17">
        <f t="shared" si="2"/>
        <v>20</v>
      </c>
      <c r="I22" s="17">
        <v>0.12</v>
      </c>
      <c r="J22" s="18">
        <f t="shared" si="3"/>
        <v>24</v>
      </c>
      <c r="K22" s="18"/>
      <c r="L22" s="18"/>
      <c r="M22" s="17"/>
      <c r="N22" s="17"/>
      <c r="O22" s="18"/>
      <c r="P22" s="44"/>
      <c r="Q22" s="93"/>
      <c r="R22" s="55"/>
    </row>
    <row r="23" spans="1:18" ht="18" customHeight="1">
      <c r="A23" s="69" t="s">
        <v>36</v>
      </c>
      <c r="B23" s="69">
        <v>348</v>
      </c>
      <c r="C23" s="14">
        <v>288</v>
      </c>
      <c r="D23" s="72">
        <v>0.72</v>
      </c>
      <c r="E23" s="108">
        <v>0.05</v>
      </c>
      <c r="F23" s="18">
        <f t="shared" si="5"/>
        <v>15</v>
      </c>
      <c r="G23" s="17"/>
      <c r="H23" s="17"/>
      <c r="I23" s="17"/>
      <c r="J23" s="18"/>
      <c r="K23" s="18">
        <v>0.05</v>
      </c>
      <c r="L23" s="18">
        <f>K23*500</f>
        <v>25</v>
      </c>
      <c r="M23" s="17"/>
      <c r="N23" s="17"/>
      <c r="O23" s="18">
        <v>0.62</v>
      </c>
      <c r="P23" s="44">
        <f t="shared" si="4"/>
        <v>248</v>
      </c>
      <c r="Q23" s="93">
        <v>60</v>
      </c>
      <c r="R23" s="55">
        <v>0.3</v>
      </c>
    </row>
    <row r="24" spans="1:18" ht="18" customHeight="1">
      <c r="A24" s="69" t="s">
        <v>37</v>
      </c>
      <c r="B24" s="69">
        <v>400</v>
      </c>
      <c r="C24" s="14">
        <v>400</v>
      </c>
      <c r="D24" s="72">
        <v>1</v>
      </c>
      <c r="E24" s="108"/>
      <c r="F24" s="18">
        <f t="shared" si="5"/>
        <v>0</v>
      </c>
      <c r="G24" s="17"/>
      <c r="H24" s="17"/>
      <c r="I24" s="17"/>
      <c r="J24" s="18"/>
      <c r="K24" s="18"/>
      <c r="L24" s="18"/>
      <c r="M24" s="17"/>
      <c r="N24" s="17"/>
      <c r="O24" s="18">
        <v>1</v>
      </c>
      <c r="P24" s="44">
        <f t="shared" si="4"/>
        <v>400</v>
      </c>
      <c r="Q24" s="93"/>
      <c r="R24" s="55"/>
    </row>
    <row r="25" spans="1:18" ht="18" customHeight="1">
      <c r="A25" s="69" t="s">
        <v>38</v>
      </c>
      <c r="B25" s="69"/>
      <c r="C25" s="14"/>
      <c r="D25" s="72"/>
      <c r="E25" s="108"/>
      <c r="F25" s="18">
        <f t="shared" si="5"/>
        <v>0</v>
      </c>
      <c r="G25" s="17"/>
      <c r="H25" s="17"/>
      <c r="I25" s="17"/>
      <c r="J25" s="18"/>
      <c r="K25" s="18"/>
      <c r="L25" s="18"/>
      <c r="M25" s="18"/>
      <c r="N25" s="18"/>
      <c r="O25" s="18"/>
      <c r="P25" s="44"/>
      <c r="Q25" s="93"/>
      <c r="R25" s="55"/>
    </row>
    <row r="26" spans="1:18" ht="18" customHeight="1">
      <c r="A26" s="69" t="s">
        <v>39</v>
      </c>
      <c r="B26" s="69">
        <v>200</v>
      </c>
      <c r="C26" s="14">
        <v>200</v>
      </c>
      <c r="D26" s="72">
        <v>0.5</v>
      </c>
      <c r="E26" s="108"/>
      <c r="F26" s="18">
        <f t="shared" si="5"/>
        <v>0</v>
      </c>
      <c r="G26" s="17"/>
      <c r="H26" s="17"/>
      <c r="I26" s="17"/>
      <c r="J26" s="18"/>
      <c r="K26" s="18"/>
      <c r="L26" s="18"/>
      <c r="M26" s="17"/>
      <c r="N26" s="17"/>
      <c r="O26" s="18">
        <v>0.5</v>
      </c>
      <c r="P26" s="44">
        <f>O26*400</f>
        <v>200</v>
      </c>
      <c r="Q26" s="93"/>
      <c r="R26" s="55"/>
    </row>
    <row r="27" spans="1:18" ht="18" customHeight="1">
      <c r="A27" s="69" t="s">
        <v>40</v>
      </c>
      <c r="B27" s="69"/>
      <c r="C27" s="14"/>
      <c r="D27" s="72"/>
      <c r="E27" s="108"/>
      <c r="F27" s="18">
        <f t="shared" si="5"/>
        <v>0</v>
      </c>
      <c r="G27" s="17"/>
      <c r="H27" s="17"/>
      <c r="I27" s="17"/>
      <c r="J27" s="18"/>
      <c r="K27" s="18"/>
      <c r="L27" s="18"/>
      <c r="M27" s="17"/>
      <c r="N27" s="17"/>
      <c r="O27" s="18"/>
      <c r="P27" s="44"/>
      <c r="Q27" s="93"/>
      <c r="R27" s="55"/>
    </row>
    <row r="28" spans="1:18" ht="18" customHeight="1">
      <c r="A28" s="69" t="s">
        <v>41</v>
      </c>
      <c r="B28" s="69">
        <v>215</v>
      </c>
      <c r="C28" s="14">
        <v>125</v>
      </c>
      <c r="D28" s="72">
        <v>0.4</v>
      </c>
      <c r="E28" s="108">
        <v>0.15</v>
      </c>
      <c r="F28" s="18">
        <f t="shared" si="5"/>
        <v>45</v>
      </c>
      <c r="G28" s="17"/>
      <c r="H28" s="17"/>
      <c r="I28" s="17">
        <v>0.1</v>
      </c>
      <c r="J28" s="18">
        <f>I28*200</f>
        <v>20</v>
      </c>
      <c r="K28" s="18"/>
      <c r="L28" s="18"/>
      <c r="M28" s="17"/>
      <c r="N28" s="17"/>
      <c r="O28" s="18">
        <v>0.15</v>
      </c>
      <c r="P28" s="44">
        <f>O28*400</f>
        <v>60</v>
      </c>
      <c r="Q28" s="93">
        <v>90</v>
      </c>
      <c r="R28" s="55">
        <v>0.45</v>
      </c>
    </row>
    <row r="29" spans="1:18" ht="18" customHeight="1">
      <c r="A29" s="69" t="s">
        <v>42</v>
      </c>
      <c r="B29" s="69">
        <v>220</v>
      </c>
      <c r="C29" s="14">
        <v>160</v>
      </c>
      <c r="D29" s="72">
        <v>0.6</v>
      </c>
      <c r="E29" s="108">
        <v>0.4</v>
      </c>
      <c r="F29" s="18">
        <f t="shared" si="5"/>
        <v>120</v>
      </c>
      <c r="G29" s="17">
        <v>0.1</v>
      </c>
      <c r="H29" s="17">
        <f>G29*200</f>
        <v>20</v>
      </c>
      <c r="I29" s="17">
        <v>0.1</v>
      </c>
      <c r="J29" s="18">
        <f>I29*200</f>
        <v>20</v>
      </c>
      <c r="K29" s="18"/>
      <c r="L29" s="18"/>
      <c r="M29" s="17"/>
      <c r="N29" s="17"/>
      <c r="O29" s="18"/>
      <c r="P29" s="44"/>
      <c r="Q29" s="93">
        <v>60</v>
      </c>
      <c r="R29" s="55">
        <v>0.3</v>
      </c>
    </row>
    <row r="30" spans="1:18" ht="18" customHeight="1">
      <c r="A30" s="69" t="s">
        <v>43</v>
      </c>
      <c r="B30" s="69">
        <v>120</v>
      </c>
      <c r="C30" s="14">
        <v>120</v>
      </c>
      <c r="D30" s="72">
        <v>0.3</v>
      </c>
      <c r="E30" s="108"/>
      <c r="F30" s="18">
        <f t="shared" ref="F30:F45" si="6">E30*300</f>
        <v>0</v>
      </c>
      <c r="G30" s="17"/>
      <c r="H30" s="17"/>
      <c r="I30" s="17"/>
      <c r="J30" s="18"/>
      <c r="K30" s="18"/>
      <c r="L30" s="18"/>
      <c r="M30" s="18"/>
      <c r="N30" s="18"/>
      <c r="O30" s="18">
        <v>0.3</v>
      </c>
      <c r="P30" s="44">
        <f>O30*400</f>
        <v>120</v>
      </c>
      <c r="Q30" s="93"/>
      <c r="R30" s="55"/>
    </row>
    <row r="31" spans="1:18" ht="18" customHeight="1">
      <c r="A31" s="69" t="s">
        <v>44</v>
      </c>
      <c r="B31" s="69">
        <v>120</v>
      </c>
      <c r="C31" s="14">
        <v>120</v>
      </c>
      <c r="D31" s="72">
        <v>0.4</v>
      </c>
      <c r="E31" s="108">
        <v>0.4</v>
      </c>
      <c r="F31" s="18">
        <f t="shared" si="6"/>
        <v>120</v>
      </c>
      <c r="G31" s="17"/>
      <c r="H31" s="17"/>
      <c r="I31" s="17"/>
      <c r="J31" s="18"/>
      <c r="K31" s="18"/>
      <c r="L31" s="18"/>
      <c r="M31" s="17"/>
      <c r="N31" s="17"/>
      <c r="O31" s="18"/>
      <c r="P31" s="44"/>
      <c r="Q31" s="93"/>
      <c r="R31" s="55"/>
    </row>
    <row r="32" spans="1:18" ht="18" customHeight="1">
      <c r="A32" s="69" t="s">
        <v>45</v>
      </c>
      <c r="B32" s="69">
        <v>780</v>
      </c>
      <c r="C32" s="14">
        <v>680</v>
      </c>
      <c r="D32" s="72">
        <v>1.7</v>
      </c>
      <c r="E32" s="108"/>
      <c r="F32" s="18">
        <f t="shared" si="6"/>
        <v>0</v>
      </c>
      <c r="G32" s="17"/>
      <c r="H32" s="17"/>
      <c r="I32" s="17"/>
      <c r="J32" s="18"/>
      <c r="K32" s="18"/>
      <c r="L32" s="18"/>
      <c r="M32" s="17"/>
      <c r="N32" s="17"/>
      <c r="O32" s="18">
        <v>1.7</v>
      </c>
      <c r="P32" s="44">
        <f t="shared" ref="P32:P35" si="7">O32*400</f>
        <v>680</v>
      </c>
      <c r="Q32" s="93">
        <v>100</v>
      </c>
      <c r="R32" s="55">
        <v>0.5</v>
      </c>
    </row>
    <row r="33" spans="1:18" ht="18" customHeight="1">
      <c r="A33" s="69" t="s">
        <v>46</v>
      </c>
      <c r="B33" s="69">
        <v>410</v>
      </c>
      <c r="C33" s="14">
        <v>310</v>
      </c>
      <c r="D33" s="72">
        <v>0.8</v>
      </c>
      <c r="E33" s="108">
        <v>0.1</v>
      </c>
      <c r="F33" s="18">
        <f t="shared" si="6"/>
        <v>30</v>
      </c>
      <c r="G33" s="18"/>
      <c r="H33" s="18"/>
      <c r="I33" s="18"/>
      <c r="J33" s="18"/>
      <c r="K33" s="18"/>
      <c r="L33" s="18"/>
      <c r="M33" s="24"/>
      <c r="N33" s="24"/>
      <c r="O33" s="18">
        <v>0.7</v>
      </c>
      <c r="P33" s="44">
        <f t="shared" si="7"/>
        <v>280</v>
      </c>
      <c r="Q33" s="93">
        <v>100</v>
      </c>
      <c r="R33" s="55">
        <v>0.5</v>
      </c>
    </row>
    <row r="34" spans="1:18" ht="18" customHeight="1">
      <c r="A34" s="69" t="s">
        <v>47</v>
      </c>
      <c r="B34" s="69">
        <v>240</v>
      </c>
      <c r="C34" s="14">
        <v>240</v>
      </c>
      <c r="D34" s="72">
        <v>0.6</v>
      </c>
      <c r="E34" s="108"/>
      <c r="F34" s="18">
        <f t="shared" si="6"/>
        <v>0</v>
      </c>
      <c r="G34" s="17"/>
      <c r="H34" s="17"/>
      <c r="I34" s="17"/>
      <c r="J34" s="18"/>
      <c r="K34" s="18"/>
      <c r="L34" s="18"/>
      <c r="M34" s="17"/>
      <c r="N34" s="17"/>
      <c r="O34" s="18">
        <v>0.6</v>
      </c>
      <c r="P34" s="44">
        <f t="shared" si="7"/>
        <v>240</v>
      </c>
      <c r="Q34" s="93"/>
      <c r="R34" s="55"/>
    </row>
    <row r="35" spans="1:18" ht="18" customHeight="1">
      <c r="A35" s="69" t="s">
        <v>48</v>
      </c>
      <c r="B35" s="69">
        <v>578</v>
      </c>
      <c r="C35" s="14">
        <v>478</v>
      </c>
      <c r="D35" s="72">
        <v>1.57</v>
      </c>
      <c r="E35" s="108">
        <v>0.9</v>
      </c>
      <c r="F35" s="18">
        <f t="shared" si="6"/>
        <v>270</v>
      </c>
      <c r="G35" s="17">
        <v>0.2</v>
      </c>
      <c r="H35" s="17">
        <f>G35*200</f>
        <v>40</v>
      </c>
      <c r="I35" s="17">
        <v>0.2</v>
      </c>
      <c r="J35" s="18">
        <f>I35*200</f>
        <v>40</v>
      </c>
      <c r="K35" s="18">
        <v>0.2</v>
      </c>
      <c r="L35" s="18">
        <f>K35*500</f>
        <v>100</v>
      </c>
      <c r="M35" s="17"/>
      <c r="N35" s="17"/>
      <c r="O35" s="18">
        <v>7.0000000000000007E-2</v>
      </c>
      <c r="P35" s="44">
        <f t="shared" si="7"/>
        <v>28.000000000000004</v>
      </c>
      <c r="Q35" s="93">
        <v>100</v>
      </c>
      <c r="R35" s="55">
        <v>0.5</v>
      </c>
    </row>
    <row r="36" spans="1:18" ht="18" customHeight="1">
      <c r="A36" s="69" t="s">
        <v>49</v>
      </c>
      <c r="B36" s="69">
        <v>213</v>
      </c>
      <c r="C36" s="14">
        <v>213</v>
      </c>
      <c r="D36" s="72">
        <v>0.53</v>
      </c>
      <c r="E36" s="108"/>
      <c r="F36" s="18">
        <f t="shared" si="6"/>
        <v>0</v>
      </c>
      <c r="G36" s="17"/>
      <c r="H36" s="17"/>
      <c r="I36" s="17"/>
      <c r="J36" s="18"/>
      <c r="K36" s="18"/>
      <c r="L36" s="18"/>
      <c r="M36" s="17"/>
      <c r="N36" s="17"/>
      <c r="O36" s="18">
        <v>0.53</v>
      </c>
      <c r="P36" s="44">
        <v>213</v>
      </c>
      <c r="Q36" s="93"/>
      <c r="R36" s="55"/>
    </row>
    <row r="37" spans="1:18" ht="18" customHeight="1">
      <c r="A37" s="69" t="s">
        <v>50</v>
      </c>
      <c r="B37" s="69">
        <v>740</v>
      </c>
      <c r="C37" s="14">
        <v>440</v>
      </c>
      <c r="D37" s="72">
        <v>1.4</v>
      </c>
      <c r="E37" s="108">
        <v>0.4</v>
      </c>
      <c r="F37" s="18">
        <f t="shared" si="6"/>
        <v>120</v>
      </c>
      <c r="G37" s="17"/>
      <c r="H37" s="17"/>
      <c r="I37" s="17">
        <v>0.4</v>
      </c>
      <c r="J37" s="18">
        <f>I37*200</f>
        <v>80</v>
      </c>
      <c r="K37" s="18"/>
      <c r="L37" s="18"/>
      <c r="M37" s="17"/>
      <c r="N37" s="17"/>
      <c r="O37" s="18">
        <v>0.6</v>
      </c>
      <c r="P37" s="44">
        <f t="shared" ref="P37:P45" si="8">O37*400</f>
        <v>240</v>
      </c>
      <c r="Q37" s="93">
        <v>300</v>
      </c>
      <c r="R37" s="55">
        <v>1.5</v>
      </c>
    </row>
    <row r="38" spans="1:18" s="3" customFormat="1" ht="18" customHeight="1">
      <c r="A38" s="114" t="s">
        <v>51</v>
      </c>
      <c r="B38" s="114">
        <v>589</v>
      </c>
      <c r="C38" s="115">
        <v>422</v>
      </c>
      <c r="D38" s="80">
        <v>1.2</v>
      </c>
      <c r="E38" s="116">
        <v>0.57999999999999996</v>
      </c>
      <c r="F38" s="46">
        <f t="shared" si="6"/>
        <v>174</v>
      </c>
      <c r="G38" s="27"/>
      <c r="H38" s="27"/>
      <c r="I38" s="27"/>
      <c r="J38" s="46"/>
      <c r="K38" s="46"/>
      <c r="L38" s="46"/>
      <c r="M38" s="27"/>
      <c r="N38" s="27"/>
      <c r="O38" s="46">
        <v>0.62</v>
      </c>
      <c r="P38" s="90">
        <f t="shared" si="8"/>
        <v>248</v>
      </c>
      <c r="Q38" s="95">
        <v>167</v>
      </c>
      <c r="R38" s="123">
        <v>0.82</v>
      </c>
    </row>
    <row r="39" spans="1:18" s="3" customFormat="1" ht="18" customHeight="1">
      <c r="A39" s="114" t="s">
        <v>52</v>
      </c>
      <c r="B39" s="114">
        <v>530</v>
      </c>
      <c r="C39" s="115">
        <v>170</v>
      </c>
      <c r="D39" s="80">
        <v>0.5</v>
      </c>
      <c r="E39" s="116">
        <v>0.3</v>
      </c>
      <c r="F39" s="46">
        <f t="shared" si="6"/>
        <v>90</v>
      </c>
      <c r="G39" s="46"/>
      <c r="H39" s="46"/>
      <c r="I39" s="46"/>
      <c r="J39" s="46"/>
      <c r="K39" s="46"/>
      <c r="L39" s="46"/>
      <c r="M39" s="27"/>
      <c r="N39" s="27"/>
      <c r="O39" s="46">
        <v>0.2</v>
      </c>
      <c r="P39" s="90">
        <f t="shared" si="8"/>
        <v>80</v>
      </c>
      <c r="Q39" s="95">
        <v>360</v>
      </c>
      <c r="R39" s="123">
        <v>1.8</v>
      </c>
    </row>
    <row r="40" spans="1:18" s="3" customFormat="1" ht="18" customHeight="1">
      <c r="A40" s="114" t="s">
        <v>53</v>
      </c>
      <c r="B40" s="114">
        <v>480</v>
      </c>
      <c r="C40" s="115">
        <v>320</v>
      </c>
      <c r="D40" s="80">
        <v>0.85</v>
      </c>
      <c r="E40" s="116">
        <v>0.5</v>
      </c>
      <c r="F40" s="46">
        <f t="shared" si="6"/>
        <v>150</v>
      </c>
      <c r="G40" s="46"/>
      <c r="H40" s="46"/>
      <c r="I40" s="46"/>
      <c r="J40" s="46"/>
      <c r="K40" s="46">
        <v>0.3</v>
      </c>
      <c r="L40" s="46">
        <f>K40*500</f>
        <v>150</v>
      </c>
      <c r="M40" s="29"/>
      <c r="N40" s="29"/>
      <c r="O40" s="46">
        <v>0.05</v>
      </c>
      <c r="P40" s="90">
        <f t="shared" si="8"/>
        <v>20</v>
      </c>
      <c r="Q40" s="95">
        <v>160</v>
      </c>
      <c r="R40" s="123">
        <v>0.8</v>
      </c>
    </row>
    <row r="41" spans="1:18" s="3" customFormat="1" ht="18" customHeight="1">
      <c r="A41" s="114" t="s">
        <v>54</v>
      </c>
      <c r="B41" s="114">
        <v>870</v>
      </c>
      <c r="C41" s="115">
        <v>790</v>
      </c>
      <c r="D41" s="80">
        <v>2</v>
      </c>
      <c r="E41" s="116">
        <v>0.1</v>
      </c>
      <c r="F41" s="46">
        <f t="shared" si="6"/>
        <v>30</v>
      </c>
      <c r="G41" s="46"/>
      <c r="H41" s="46"/>
      <c r="I41" s="46"/>
      <c r="J41" s="46"/>
      <c r="K41" s="46"/>
      <c r="L41" s="46"/>
      <c r="M41" s="29"/>
      <c r="N41" s="29"/>
      <c r="O41" s="46">
        <v>1.9</v>
      </c>
      <c r="P41" s="90">
        <f t="shared" si="8"/>
        <v>760</v>
      </c>
      <c r="Q41" s="95">
        <v>80</v>
      </c>
      <c r="R41" s="123">
        <v>0.4</v>
      </c>
    </row>
    <row r="42" spans="1:18" s="3" customFormat="1" ht="18" customHeight="1">
      <c r="A42" s="114" t="s">
        <v>55</v>
      </c>
      <c r="B42" s="114">
        <v>696</v>
      </c>
      <c r="C42" s="115">
        <v>570</v>
      </c>
      <c r="D42" s="80">
        <v>1.5</v>
      </c>
      <c r="E42" s="116">
        <v>0.3</v>
      </c>
      <c r="F42" s="46">
        <f t="shared" si="6"/>
        <v>90</v>
      </c>
      <c r="G42" s="46"/>
      <c r="H42" s="46"/>
      <c r="I42" s="46"/>
      <c r="J42" s="46"/>
      <c r="K42" s="46"/>
      <c r="L42" s="46"/>
      <c r="M42" s="29"/>
      <c r="N42" s="29"/>
      <c r="O42" s="46">
        <v>1.2</v>
      </c>
      <c r="P42" s="90">
        <f t="shared" si="8"/>
        <v>480</v>
      </c>
      <c r="Q42" s="95">
        <v>126</v>
      </c>
      <c r="R42" s="123">
        <v>0.63</v>
      </c>
    </row>
    <row r="43" spans="1:18" s="3" customFormat="1" ht="18" customHeight="1">
      <c r="A43" s="69" t="s">
        <v>56</v>
      </c>
      <c r="B43" s="69">
        <v>80</v>
      </c>
      <c r="C43" s="14">
        <v>80</v>
      </c>
      <c r="D43" s="72">
        <v>0.2</v>
      </c>
      <c r="E43" s="108"/>
      <c r="F43" s="18">
        <f t="shared" si="6"/>
        <v>0</v>
      </c>
      <c r="G43" s="18"/>
      <c r="H43" s="18"/>
      <c r="I43" s="18"/>
      <c r="J43" s="18"/>
      <c r="K43" s="18"/>
      <c r="L43" s="18"/>
      <c r="M43" s="17"/>
      <c r="N43" s="17"/>
      <c r="O43" s="18">
        <v>0.2</v>
      </c>
      <c r="P43" s="44">
        <f t="shared" si="8"/>
        <v>80</v>
      </c>
      <c r="Q43" s="93"/>
      <c r="R43" s="55"/>
    </row>
    <row r="44" spans="1:18" s="3" customFormat="1" ht="18" customHeight="1">
      <c r="A44" s="114" t="s">
        <v>57</v>
      </c>
      <c r="B44" s="114">
        <v>2220</v>
      </c>
      <c r="C44" s="115">
        <v>2180</v>
      </c>
      <c r="D44" s="80">
        <v>4.5</v>
      </c>
      <c r="E44" s="116">
        <v>0.2</v>
      </c>
      <c r="F44" s="46">
        <f t="shared" si="6"/>
        <v>60</v>
      </c>
      <c r="G44" s="46"/>
      <c r="H44" s="46"/>
      <c r="I44" s="46"/>
      <c r="J44" s="46"/>
      <c r="K44" s="46">
        <v>4</v>
      </c>
      <c r="L44" s="46">
        <f>K44*500</f>
        <v>2000</v>
      </c>
      <c r="M44" s="29"/>
      <c r="N44" s="29"/>
      <c r="O44" s="46">
        <v>0.3</v>
      </c>
      <c r="P44" s="90">
        <f t="shared" si="8"/>
        <v>120</v>
      </c>
      <c r="Q44" s="95">
        <v>40</v>
      </c>
      <c r="R44" s="123">
        <v>0.2</v>
      </c>
    </row>
    <row r="45" spans="1:18" ht="18" customHeight="1">
      <c r="A45" s="114" t="s">
        <v>58</v>
      </c>
      <c r="B45" s="114">
        <v>130</v>
      </c>
      <c r="C45" s="115">
        <v>70</v>
      </c>
      <c r="D45" s="80">
        <v>0.2</v>
      </c>
      <c r="E45" s="116">
        <v>0.1</v>
      </c>
      <c r="F45" s="46">
        <f t="shared" si="6"/>
        <v>30</v>
      </c>
      <c r="G45" s="46"/>
      <c r="H45" s="46"/>
      <c r="I45" s="46"/>
      <c r="J45" s="46"/>
      <c r="K45" s="46"/>
      <c r="L45" s="46"/>
      <c r="M45" s="29"/>
      <c r="N45" s="29"/>
      <c r="O45" s="46">
        <v>0.1</v>
      </c>
      <c r="P45" s="90">
        <f t="shared" si="8"/>
        <v>40</v>
      </c>
      <c r="Q45" s="95">
        <v>60</v>
      </c>
      <c r="R45" s="123">
        <v>0.3</v>
      </c>
    </row>
    <row r="46" spans="1:18" ht="18" customHeight="1">
      <c r="A46" s="110" t="s">
        <v>59</v>
      </c>
      <c r="B46" s="111"/>
      <c r="C46" s="112"/>
      <c r="D46" s="76"/>
      <c r="E46" s="117"/>
      <c r="F46" s="21"/>
      <c r="G46" s="21"/>
      <c r="H46" s="21"/>
      <c r="I46" s="21"/>
      <c r="J46" s="21"/>
      <c r="K46" s="21"/>
      <c r="L46" s="21"/>
      <c r="M46" s="21"/>
      <c r="N46" s="21"/>
      <c r="O46" s="21"/>
      <c r="P46" s="45"/>
      <c r="Q46" s="94"/>
      <c r="R46" s="45"/>
    </row>
    <row r="47" spans="1:18" ht="18" customHeight="1">
      <c r="A47" s="110" t="s">
        <v>60</v>
      </c>
      <c r="B47" s="111"/>
      <c r="C47" s="112"/>
      <c r="D47" s="76"/>
      <c r="E47" s="117"/>
      <c r="F47" s="21"/>
      <c r="G47" s="21"/>
      <c r="H47" s="21"/>
      <c r="I47" s="21"/>
      <c r="J47" s="21"/>
      <c r="K47" s="21"/>
      <c r="L47" s="21"/>
      <c r="M47" s="21"/>
      <c r="N47" s="21"/>
      <c r="O47" s="21"/>
      <c r="P47" s="45"/>
      <c r="Q47" s="94"/>
      <c r="R47" s="45"/>
    </row>
    <row r="48" spans="1:18" ht="18" customHeight="1">
      <c r="A48" s="69" t="s">
        <v>61</v>
      </c>
      <c r="B48" s="69">
        <v>80</v>
      </c>
      <c r="C48" s="14">
        <v>80</v>
      </c>
      <c r="D48" s="72">
        <v>0.2</v>
      </c>
      <c r="E48" s="108"/>
      <c r="F48" s="18"/>
      <c r="G48" s="17"/>
      <c r="H48" s="17"/>
      <c r="I48" s="17"/>
      <c r="J48" s="18"/>
      <c r="K48" s="18"/>
      <c r="L48" s="18"/>
      <c r="M48" s="17"/>
      <c r="N48" s="17"/>
      <c r="O48" s="18">
        <v>0.2</v>
      </c>
      <c r="P48" s="44">
        <f>O48*400</f>
        <v>80</v>
      </c>
      <c r="Q48" s="93"/>
      <c r="R48" s="55"/>
    </row>
    <row r="49" spans="1:18" ht="15.75">
      <c r="A49" s="118" t="s">
        <v>62</v>
      </c>
      <c r="B49" s="83">
        <v>2292</v>
      </c>
      <c r="C49" s="32">
        <v>2092</v>
      </c>
      <c r="D49" s="86">
        <v>5.23</v>
      </c>
      <c r="E49" s="119"/>
      <c r="F49" s="34"/>
      <c r="G49" s="34"/>
      <c r="H49" s="34"/>
      <c r="I49" s="34"/>
      <c r="J49" s="34"/>
      <c r="K49" s="34"/>
      <c r="L49" s="34"/>
      <c r="M49" s="34">
        <v>5.23</v>
      </c>
      <c r="N49" s="34">
        <f>M49*400</f>
        <v>2092</v>
      </c>
      <c r="O49" s="34"/>
      <c r="P49" s="47"/>
      <c r="Q49" s="96">
        <v>200</v>
      </c>
      <c r="R49" s="59">
        <v>1</v>
      </c>
    </row>
  </sheetData>
  <mergeCells count="16">
    <mergeCell ref="A1:R1"/>
    <mergeCell ref="C3:P3"/>
    <mergeCell ref="Q3:R3"/>
    <mergeCell ref="D4:P4"/>
    <mergeCell ref="E5:F5"/>
    <mergeCell ref="G5:H5"/>
    <mergeCell ref="I5:J5"/>
    <mergeCell ref="K5:L5"/>
    <mergeCell ref="M5:N5"/>
    <mergeCell ref="O5:P5"/>
    <mergeCell ref="A3:A6"/>
    <mergeCell ref="B3:B6"/>
    <mergeCell ref="C4:C6"/>
    <mergeCell ref="D5:D6"/>
    <mergeCell ref="Q4:Q6"/>
    <mergeCell ref="R4:R6"/>
  </mergeCells>
  <phoneticPr fontId="25" type="noConversion"/>
  <pageMargins left="0.75138888888888899" right="0.35416666666666702" top="0.60624999999999996" bottom="0.66874999999999996" header="0.5" footer="0.5"/>
  <pageSetup paperSize="9" scale="92" fitToHeight="0"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FC49"/>
  <sheetViews>
    <sheetView zoomScale="85" zoomScaleNormal="85" workbookViewId="0">
      <pane xSplit="1" topLeftCell="B1" activePane="topRight" state="frozen"/>
      <selection pane="topRight" activeCell="AB9" sqref="AB9"/>
    </sheetView>
  </sheetViews>
  <sheetFormatPr defaultColWidth="9" defaultRowHeight="14.25"/>
  <cols>
    <col min="1" max="1" width="13.875" style="2" customWidth="1"/>
    <col min="2" max="4" width="8.625" style="2" customWidth="1"/>
    <col min="5" max="7" width="7.75" style="60" customWidth="1"/>
    <col min="8" max="8" width="7.625" style="61" customWidth="1"/>
    <col min="9" max="9" width="9" style="2" customWidth="1"/>
    <col min="10" max="11" width="7.625" style="2" customWidth="1"/>
    <col min="12" max="13" width="9.125" style="2" customWidth="1"/>
    <col min="14" max="14" width="7.25" style="2" customWidth="1"/>
    <col min="15" max="15" width="8.25" style="2" customWidth="1"/>
    <col min="16" max="16" width="7.75" style="2" customWidth="1"/>
    <col min="17" max="17" width="8.25" style="2" customWidth="1"/>
    <col min="18" max="18" width="8" style="2" customWidth="1"/>
    <col min="19" max="26" width="8.25" style="2" customWidth="1"/>
    <col min="27" max="27" width="12" style="2" customWidth="1"/>
    <col min="28" max="28" width="9.5" style="2" customWidth="1"/>
    <col min="29" max="31" width="7.625" style="2" customWidth="1"/>
    <col min="32" max="32" width="7" style="62" customWidth="1"/>
    <col min="33" max="33" width="9.75" style="2" customWidth="1"/>
    <col min="34" max="34" width="8.125" style="2" customWidth="1"/>
    <col min="35" max="36" width="6.625" style="2" customWidth="1"/>
    <col min="37" max="16383" width="9" style="2"/>
  </cols>
  <sheetData>
    <row r="1" spans="1:39" ht="24">
      <c r="A1" s="124" t="s">
        <v>0</v>
      </c>
      <c r="B1" s="124"/>
      <c r="C1" s="124"/>
      <c r="D1" s="124"/>
      <c r="E1" s="124"/>
      <c r="F1" s="124"/>
      <c r="G1" s="124"/>
      <c r="H1" s="124"/>
      <c r="I1" s="124"/>
      <c r="J1" s="124"/>
      <c r="K1" s="124"/>
      <c r="L1" s="124"/>
      <c r="M1" s="124"/>
      <c r="N1" s="124"/>
      <c r="O1" s="124"/>
      <c r="P1" s="124"/>
      <c r="Q1" s="124"/>
      <c r="R1" s="124"/>
      <c r="S1" s="124"/>
      <c r="T1" s="124"/>
      <c r="U1" s="124"/>
      <c r="V1" s="124"/>
      <c r="W1" s="124"/>
      <c r="X1" s="124"/>
      <c r="Y1" s="124"/>
      <c r="Z1" s="124"/>
      <c r="AA1" s="124"/>
      <c r="AB1" s="124"/>
      <c r="AC1" s="124"/>
      <c r="AD1" s="124"/>
      <c r="AE1" s="124"/>
      <c r="AF1" s="124"/>
      <c r="AG1" s="124"/>
      <c r="AH1" s="124"/>
      <c r="AI1" s="124"/>
      <c r="AJ1" s="124"/>
      <c r="AK1" s="124"/>
      <c r="AL1" s="124"/>
      <c r="AM1" s="124"/>
    </row>
    <row r="2" spans="1:39" ht="17.100000000000001" customHeight="1">
      <c r="A2" s="4"/>
      <c r="B2" s="4"/>
      <c r="C2" s="4"/>
      <c r="D2" s="4"/>
      <c r="E2" s="63"/>
      <c r="F2" s="63"/>
      <c r="G2" s="63"/>
      <c r="H2" s="6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M2" s="50" t="s">
        <v>1</v>
      </c>
    </row>
    <row r="3" spans="1:39" s="1" customFormat="1" ht="20.100000000000001" customHeight="1">
      <c r="A3" s="135" t="s">
        <v>2</v>
      </c>
      <c r="B3" s="149" t="s">
        <v>3</v>
      </c>
      <c r="C3" s="149" t="s">
        <v>4</v>
      </c>
      <c r="D3" s="150"/>
      <c r="E3" s="150"/>
      <c r="F3" s="150"/>
      <c r="G3" s="150"/>
      <c r="H3" s="150"/>
      <c r="I3" s="150"/>
      <c r="J3" s="150"/>
      <c r="K3" s="150"/>
      <c r="L3" s="150"/>
      <c r="M3" s="150"/>
      <c r="N3" s="150"/>
      <c r="O3" s="150"/>
      <c r="P3" s="150"/>
      <c r="Q3" s="150"/>
      <c r="R3" s="150"/>
      <c r="S3" s="150"/>
      <c r="T3" s="150"/>
      <c r="U3" s="150"/>
      <c r="V3" s="150"/>
      <c r="W3" s="150"/>
      <c r="X3" s="150"/>
      <c r="Y3" s="150"/>
      <c r="Z3" s="150"/>
      <c r="AA3" s="150"/>
      <c r="AB3" s="150"/>
      <c r="AC3" s="150"/>
      <c r="AD3" s="151" t="s">
        <v>5</v>
      </c>
      <c r="AE3" s="152"/>
      <c r="AF3" s="153"/>
      <c r="AG3" s="153"/>
      <c r="AH3" s="154"/>
      <c r="AI3" s="154"/>
      <c r="AJ3" s="154"/>
      <c r="AK3" s="154"/>
      <c r="AL3" s="154"/>
      <c r="AM3" s="154"/>
    </row>
    <row r="4" spans="1:39" s="1" customFormat="1" ht="20.100000000000001" customHeight="1">
      <c r="A4" s="136"/>
      <c r="B4" s="169"/>
      <c r="C4" s="135" t="s">
        <v>6</v>
      </c>
      <c r="D4" s="149" t="s">
        <v>63</v>
      </c>
      <c r="E4" s="125" t="s">
        <v>64</v>
      </c>
      <c r="F4" s="126"/>
      <c r="G4" s="126"/>
      <c r="H4" s="126"/>
      <c r="I4" s="126"/>
      <c r="J4" s="126"/>
      <c r="K4" s="126"/>
      <c r="L4" s="126"/>
      <c r="M4" s="126"/>
      <c r="N4" s="126"/>
      <c r="O4" s="126"/>
      <c r="P4" s="126"/>
      <c r="Q4" s="126"/>
      <c r="R4" s="126"/>
      <c r="S4" s="155" t="s">
        <v>65</v>
      </c>
      <c r="T4" s="150"/>
      <c r="U4" s="150"/>
      <c r="V4" s="150"/>
      <c r="W4" s="150"/>
      <c r="X4" s="150"/>
      <c r="Y4" s="150"/>
      <c r="Z4" s="150"/>
      <c r="AA4" s="150"/>
      <c r="AB4" s="150"/>
      <c r="AC4" s="150"/>
      <c r="AD4" s="130" t="s">
        <v>6</v>
      </c>
      <c r="AE4" s="175" t="s">
        <v>63</v>
      </c>
      <c r="AF4" s="156" t="s">
        <v>64</v>
      </c>
      <c r="AG4" s="157"/>
      <c r="AH4" s="156" t="s">
        <v>65</v>
      </c>
      <c r="AI4" s="158"/>
      <c r="AJ4" s="158"/>
      <c r="AK4" s="158"/>
      <c r="AL4" s="158"/>
      <c r="AM4" s="159"/>
    </row>
    <row r="5" spans="1:39" s="1" customFormat="1" ht="33" customHeight="1">
      <c r="A5" s="137"/>
      <c r="B5" s="169"/>
      <c r="C5" s="136"/>
      <c r="D5" s="169"/>
      <c r="E5" s="135" t="s">
        <v>66</v>
      </c>
      <c r="F5" s="135" t="s">
        <v>10</v>
      </c>
      <c r="G5" s="130" t="s">
        <v>11</v>
      </c>
      <c r="H5" s="160"/>
      <c r="I5" s="131" t="s">
        <v>12</v>
      </c>
      <c r="J5" s="160"/>
      <c r="K5" s="131" t="s">
        <v>13</v>
      </c>
      <c r="L5" s="160"/>
      <c r="M5" s="131" t="s">
        <v>14</v>
      </c>
      <c r="N5" s="160"/>
      <c r="O5" s="161" t="s">
        <v>15</v>
      </c>
      <c r="P5" s="162"/>
      <c r="Q5" s="161" t="s">
        <v>16</v>
      </c>
      <c r="R5" s="163"/>
      <c r="S5" s="149" t="s">
        <v>67</v>
      </c>
      <c r="T5" s="146" t="s">
        <v>10</v>
      </c>
      <c r="U5" s="164" t="s">
        <v>15</v>
      </c>
      <c r="V5" s="162"/>
      <c r="W5" s="161" t="s">
        <v>16</v>
      </c>
      <c r="X5" s="162"/>
      <c r="Y5" s="131" t="s">
        <v>68</v>
      </c>
      <c r="Z5" s="131"/>
      <c r="AA5" s="131"/>
      <c r="AB5" s="131" t="s">
        <v>69</v>
      </c>
      <c r="AC5" s="165"/>
      <c r="AD5" s="173"/>
      <c r="AE5" s="176"/>
      <c r="AF5" s="142" t="s">
        <v>8</v>
      </c>
      <c r="AG5" s="177" t="s">
        <v>9</v>
      </c>
      <c r="AH5" s="179" t="s">
        <v>70</v>
      </c>
      <c r="AI5" s="166" t="s">
        <v>10</v>
      </c>
      <c r="AJ5" s="166" t="s">
        <v>71</v>
      </c>
      <c r="AK5" s="167"/>
      <c r="AL5" s="166" t="s">
        <v>72</v>
      </c>
      <c r="AM5" s="168"/>
    </row>
    <row r="6" spans="1:39" s="1" customFormat="1" ht="50.1" customHeight="1">
      <c r="A6" s="138"/>
      <c r="B6" s="169"/>
      <c r="C6" s="137"/>
      <c r="D6" s="169"/>
      <c r="E6" s="170"/>
      <c r="F6" s="170"/>
      <c r="G6" s="65" t="s">
        <v>17</v>
      </c>
      <c r="H6" s="35" t="s">
        <v>9</v>
      </c>
      <c r="I6" s="35" t="s">
        <v>8</v>
      </c>
      <c r="J6" s="35" t="s">
        <v>9</v>
      </c>
      <c r="K6" s="35" t="s">
        <v>8</v>
      </c>
      <c r="L6" s="35" t="s">
        <v>9</v>
      </c>
      <c r="M6" s="35" t="s">
        <v>18</v>
      </c>
      <c r="N6" s="35" t="s">
        <v>9</v>
      </c>
      <c r="O6" s="6" t="s">
        <v>19</v>
      </c>
      <c r="P6" s="6" t="s">
        <v>9</v>
      </c>
      <c r="Q6" s="6" t="s">
        <v>19</v>
      </c>
      <c r="R6" s="89" t="s">
        <v>9</v>
      </c>
      <c r="S6" s="171"/>
      <c r="T6" s="172"/>
      <c r="U6" s="5" t="s">
        <v>73</v>
      </c>
      <c r="V6" s="6" t="s">
        <v>9</v>
      </c>
      <c r="W6" s="6" t="s">
        <v>74</v>
      </c>
      <c r="X6" s="6" t="s">
        <v>9</v>
      </c>
      <c r="Y6" s="35" t="s">
        <v>18</v>
      </c>
      <c r="Z6" s="35" t="s">
        <v>9</v>
      </c>
      <c r="AA6" s="35" t="s">
        <v>75</v>
      </c>
      <c r="AB6" s="35" t="s">
        <v>18</v>
      </c>
      <c r="AC6" s="36" t="s">
        <v>9</v>
      </c>
      <c r="AD6" s="174"/>
      <c r="AE6" s="176"/>
      <c r="AF6" s="144"/>
      <c r="AG6" s="178"/>
      <c r="AH6" s="180"/>
      <c r="AI6" s="181"/>
      <c r="AJ6" s="35" t="s">
        <v>8</v>
      </c>
      <c r="AK6" s="35" t="s">
        <v>9</v>
      </c>
      <c r="AL6" s="35" t="s">
        <v>8</v>
      </c>
      <c r="AM6" s="36" t="s">
        <v>9</v>
      </c>
    </row>
    <row r="7" spans="1:39" ht="24" customHeight="1">
      <c r="A7" s="7" t="s">
        <v>20</v>
      </c>
      <c r="B7" s="8">
        <f>SUM(B8:B49)</f>
        <v>19810</v>
      </c>
      <c r="C7" s="66">
        <f>SUM(C8:C49)</f>
        <v>15650</v>
      </c>
      <c r="D7" s="8">
        <f>SUM(D8:D49)</f>
        <v>35.299999999999997</v>
      </c>
      <c r="E7" s="67">
        <v>12517</v>
      </c>
      <c r="F7" s="68">
        <v>32.78</v>
      </c>
      <c r="G7" s="38">
        <f t="shared" ref="G7:Z7" si="0">SUM(G8:G49)</f>
        <v>2019</v>
      </c>
      <c r="H7" s="39">
        <f t="shared" si="0"/>
        <v>6.7299999999999995</v>
      </c>
      <c r="I7" s="39">
        <f t="shared" si="0"/>
        <v>104</v>
      </c>
      <c r="J7" s="39">
        <f t="shared" si="0"/>
        <v>0.52</v>
      </c>
      <c r="K7" s="39">
        <f t="shared" si="0"/>
        <v>334</v>
      </c>
      <c r="L7" s="39">
        <f t="shared" si="0"/>
        <v>1.67</v>
      </c>
      <c r="M7" s="39">
        <f t="shared" si="0"/>
        <v>2575</v>
      </c>
      <c r="N7" s="39">
        <f t="shared" si="0"/>
        <v>5.15</v>
      </c>
      <c r="O7" s="39">
        <f t="shared" si="0"/>
        <v>2092</v>
      </c>
      <c r="P7" s="39">
        <f t="shared" si="0"/>
        <v>5.23</v>
      </c>
      <c r="Q7" s="39">
        <f t="shared" si="0"/>
        <v>5393</v>
      </c>
      <c r="R7" s="51">
        <f t="shared" si="0"/>
        <v>13.479999999999999</v>
      </c>
      <c r="S7" s="68">
        <f t="shared" si="0"/>
        <v>3133</v>
      </c>
      <c r="T7" s="8">
        <f t="shared" si="0"/>
        <v>2.52</v>
      </c>
      <c r="U7" s="10">
        <f t="shared" si="0"/>
        <v>523</v>
      </c>
      <c r="V7" s="11">
        <f t="shared" si="0"/>
        <v>5.23</v>
      </c>
      <c r="W7" s="11">
        <f t="shared" si="0"/>
        <v>1348</v>
      </c>
      <c r="X7" s="11">
        <f t="shared" si="0"/>
        <v>13.479999999999999</v>
      </c>
      <c r="Y7" s="11">
        <f t="shared" si="0"/>
        <v>1120</v>
      </c>
      <c r="Z7" s="11">
        <f t="shared" si="0"/>
        <v>2.2399999999999998</v>
      </c>
      <c r="AA7" s="11"/>
      <c r="AB7" s="11">
        <f>SUM(AB8:AB49)</f>
        <v>142</v>
      </c>
      <c r="AC7" s="37">
        <f>SUM(AC8:AC49)</f>
        <v>0.28000000000000003</v>
      </c>
      <c r="AD7" s="91">
        <f>AF7+AH7</f>
        <v>4160</v>
      </c>
      <c r="AE7" s="8">
        <f t="shared" ref="AE7:AM7" si="1">SUM(AE8:AE49)</f>
        <v>20.78</v>
      </c>
      <c r="AF7" s="92">
        <f t="shared" si="1"/>
        <v>2903</v>
      </c>
      <c r="AG7" s="97">
        <f t="shared" si="1"/>
        <v>14.500000000000004</v>
      </c>
      <c r="AH7" s="38">
        <f t="shared" si="1"/>
        <v>1257</v>
      </c>
      <c r="AI7" s="39">
        <f t="shared" si="1"/>
        <v>6.28</v>
      </c>
      <c r="AJ7" s="39">
        <f t="shared" si="1"/>
        <v>500</v>
      </c>
      <c r="AK7" s="39">
        <f t="shared" si="1"/>
        <v>2.5</v>
      </c>
      <c r="AL7" s="39">
        <f t="shared" si="1"/>
        <v>757</v>
      </c>
      <c r="AM7" s="51">
        <f t="shared" si="1"/>
        <v>3.7800000000000002</v>
      </c>
    </row>
    <row r="8" spans="1:39" ht="24" customHeight="1">
      <c r="A8" s="12" t="s">
        <v>21</v>
      </c>
      <c r="B8" s="69">
        <f>C8+AD8</f>
        <v>540</v>
      </c>
      <c r="C8" s="70">
        <f>E8+S8</f>
        <v>200</v>
      </c>
      <c r="D8" s="70">
        <f>F8+T8</f>
        <v>0.56000000000000005</v>
      </c>
      <c r="E8" s="71">
        <v>120</v>
      </c>
      <c r="F8" s="72">
        <v>0.4</v>
      </c>
      <c r="G8" s="73">
        <f>H8*300</f>
        <v>120</v>
      </c>
      <c r="H8" s="74">
        <v>0.4</v>
      </c>
      <c r="I8" s="17"/>
      <c r="J8" s="17"/>
      <c r="K8" s="18"/>
      <c r="L8" s="17"/>
      <c r="M8" s="18"/>
      <c r="N8" s="18"/>
      <c r="O8" s="17"/>
      <c r="P8" s="17"/>
      <c r="Q8" s="18"/>
      <c r="R8" s="44"/>
      <c r="S8" s="72">
        <f>U8+W8+Y8+AB8</f>
        <v>80</v>
      </c>
      <c r="T8" s="14">
        <f>Z8+AC8</f>
        <v>0.16</v>
      </c>
      <c r="U8" s="16"/>
      <c r="V8" s="17"/>
      <c r="W8" s="18"/>
      <c r="X8" s="18"/>
      <c r="Y8" s="18">
        <v>80</v>
      </c>
      <c r="Z8" s="18">
        <v>0.16</v>
      </c>
      <c r="AA8" s="40" t="s">
        <v>76</v>
      </c>
      <c r="AB8" s="40"/>
      <c r="AC8" s="41"/>
      <c r="AD8" s="15">
        <f t="shared" ref="AD8:AD45" si="2">AF8+AH8</f>
        <v>340</v>
      </c>
      <c r="AE8" s="14">
        <f>AG8+AI8</f>
        <v>1.7</v>
      </c>
      <c r="AF8" s="93">
        <v>340</v>
      </c>
      <c r="AG8" s="98">
        <v>1.7</v>
      </c>
      <c r="AH8" s="42"/>
      <c r="AI8" s="43"/>
      <c r="AJ8" s="21"/>
      <c r="AK8" s="21"/>
      <c r="AL8" s="52"/>
      <c r="AM8" s="53"/>
    </row>
    <row r="9" spans="1:39" ht="24" customHeight="1">
      <c r="A9" s="12" t="s">
        <v>22</v>
      </c>
      <c r="B9" s="69">
        <f t="shared" ref="B9:B49" si="3">C9+AD9</f>
        <v>580</v>
      </c>
      <c r="C9" s="70">
        <f t="shared" ref="C9:C49" si="4">E9+S9</f>
        <v>580</v>
      </c>
      <c r="D9" s="70">
        <f t="shared" ref="D9:D49" si="5">F9+T9</f>
        <v>1.1599999999999999</v>
      </c>
      <c r="E9" s="71">
        <v>400</v>
      </c>
      <c r="F9" s="72">
        <v>1</v>
      </c>
      <c r="G9" s="73"/>
      <c r="H9" s="74"/>
      <c r="I9" s="18"/>
      <c r="J9" s="18"/>
      <c r="K9" s="18"/>
      <c r="L9" s="18"/>
      <c r="M9" s="18"/>
      <c r="N9" s="18"/>
      <c r="O9" s="17"/>
      <c r="P9" s="17"/>
      <c r="Q9" s="18">
        <f>R9*400</f>
        <v>400</v>
      </c>
      <c r="R9" s="44">
        <v>1</v>
      </c>
      <c r="S9" s="72">
        <f t="shared" ref="S9:S49" si="6">U9+W9+Y9+AB9</f>
        <v>180</v>
      </c>
      <c r="T9" s="14">
        <f>Z9+AC9</f>
        <v>0.16</v>
      </c>
      <c r="U9" s="16"/>
      <c r="V9" s="17"/>
      <c r="W9" s="18">
        <f>X9*100</f>
        <v>100</v>
      </c>
      <c r="X9" s="18">
        <v>1</v>
      </c>
      <c r="Y9" s="18">
        <v>80</v>
      </c>
      <c r="Z9" s="18">
        <v>0.16</v>
      </c>
      <c r="AA9" s="40" t="s">
        <v>77</v>
      </c>
      <c r="AB9" s="40"/>
      <c r="AC9" s="41"/>
      <c r="AD9" s="15"/>
      <c r="AE9" s="14"/>
      <c r="AF9" s="93"/>
      <c r="AG9" s="98"/>
      <c r="AH9" s="42"/>
      <c r="AI9" s="43"/>
      <c r="AJ9" s="21"/>
      <c r="AK9" s="21"/>
      <c r="AL9" s="52"/>
      <c r="AM9" s="53"/>
    </row>
    <row r="10" spans="1:39" ht="24" customHeight="1">
      <c r="A10" s="12" t="s">
        <v>23</v>
      </c>
      <c r="B10" s="69">
        <f t="shared" si="3"/>
        <v>855</v>
      </c>
      <c r="C10" s="70">
        <f t="shared" si="4"/>
        <v>735</v>
      </c>
      <c r="D10" s="70">
        <f t="shared" si="5"/>
        <v>1.79</v>
      </c>
      <c r="E10" s="71">
        <v>696</v>
      </c>
      <c r="F10" s="72">
        <v>1.79</v>
      </c>
      <c r="G10" s="73">
        <f>H10*300</f>
        <v>240</v>
      </c>
      <c r="H10" s="74">
        <v>0.8</v>
      </c>
      <c r="I10" s="17"/>
      <c r="J10" s="17"/>
      <c r="K10" s="18"/>
      <c r="L10" s="17"/>
      <c r="M10" s="18">
        <f>N10*500</f>
        <v>300</v>
      </c>
      <c r="N10" s="18">
        <v>0.6</v>
      </c>
      <c r="O10" s="17"/>
      <c r="P10" s="17"/>
      <c r="Q10" s="18">
        <f>R10*400</f>
        <v>156</v>
      </c>
      <c r="R10" s="44">
        <v>0.39</v>
      </c>
      <c r="S10" s="72">
        <f t="shared" si="6"/>
        <v>39</v>
      </c>
      <c r="T10" s="14"/>
      <c r="U10" s="16"/>
      <c r="V10" s="17"/>
      <c r="W10" s="18">
        <f t="shared" ref="W10:W45" si="7">X10*100</f>
        <v>39</v>
      </c>
      <c r="X10" s="18">
        <v>0.39</v>
      </c>
      <c r="Y10" s="18"/>
      <c r="Z10" s="18"/>
      <c r="AA10" s="18"/>
      <c r="AB10" s="18"/>
      <c r="AC10" s="44"/>
      <c r="AD10" s="15">
        <f t="shared" si="2"/>
        <v>120</v>
      </c>
      <c r="AE10" s="14">
        <f t="shared" ref="AE10:AE45" si="8">AG10+AI10</f>
        <v>0.6</v>
      </c>
      <c r="AF10" s="93">
        <v>120</v>
      </c>
      <c r="AG10" s="98">
        <v>0.6</v>
      </c>
      <c r="AH10" s="42"/>
      <c r="AI10" s="43"/>
      <c r="AJ10" s="21"/>
      <c r="AK10" s="21"/>
      <c r="AL10" s="52"/>
      <c r="AM10" s="53"/>
    </row>
    <row r="11" spans="1:39" ht="24" customHeight="1">
      <c r="A11" s="19" t="s">
        <v>24</v>
      </c>
      <c r="B11" s="69">
        <f t="shared" si="3"/>
        <v>0</v>
      </c>
      <c r="C11" s="70"/>
      <c r="D11" s="70">
        <f t="shared" si="5"/>
        <v>0</v>
      </c>
      <c r="E11" s="75"/>
      <c r="F11" s="76"/>
      <c r="G11" s="77"/>
      <c r="H11" s="78"/>
      <c r="I11" s="21"/>
      <c r="J11" s="21"/>
      <c r="K11" s="21"/>
      <c r="L11" s="21"/>
      <c r="M11" s="21"/>
      <c r="N11" s="21"/>
      <c r="O11" s="21"/>
      <c r="P11" s="21"/>
      <c r="Q11" s="21"/>
      <c r="R11" s="45"/>
      <c r="S11" s="72"/>
      <c r="T11" s="14"/>
      <c r="U11" s="20"/>
      <c r="V11" s="21"/>
      <c r="W11" s="18"/>
      <c r="X11" s="21"/>
      <c r="Y11" s="18"/>
      <c r="Z11" s="18"/>
      <c r="AA11" s="18"/>
      <c r="AB11" s="18"/>
      <c r="AC11" s="44"/>
      <c r="AD11" s="15"/>
      <c r="AE11" s="14"/>
      <c r="AF11" s="94"/>
      <c r="AG11" s="99"/>
      <c r="AH11" s="42"/>
      <c r="AI11" s="43"/>
      <c r="AJ11" s="21"/>
      <c r="AK11" s="21"/>
      <c r="AL11" s="52"/>
      <c r="AM11" s="53"/>
    </row>
    <row r="12" spans="1:39" ht="24" customHeight="1">
      <c r="A12" s="12" t="s">
        <v>25</v>
      </c>
      <c r="B12" s="69">
        <f t="shared" si="3"/>
        <v>6</v>
      </c>
      <c r="C12" s="70"/>
      <c r="D12" s="70">
        <f t="shared" si="5"/>
        <v>0</v>
      </c>
      <c r="E12" s="71"/>
      <c r="F12" s="72"/>
      <c r="G12" s="73"/>
      <c r="H12" s="74"/>
      <c r="I12" s="17"/>
      <c r="J12" s="17"/>
      <c r="K12" s="18"/>
      <c r="L12" s="17"/>
      <c r="M12" s="18"/>
      <c r="N12" s="18"/>
      <c r="O12" s="17"/>
      <c r="P12" s="17"/>
      <c r="Q12" s="18"/>
      <c r="R12" s="44"/>
      <c r="S12" s="72"/>
      <c r="T12" s="14"/>
      <c r="U12" s="16"/>
      <c r="V12" s="17"/>
      <c r="W12" s="18"/>
      <c r="X12" s="18"/>
      <c r="Y12" s="18"/>
      <c r="Z12" s="18"/>
      <c r="AA12" s="21"/>
      <c r="AB12" s="21"/>
      <c r="AC12" s="45"/>
      <c r="AD12" s="15">
        <f t="shared" si="2"/>
        <v>6</v>
      </c>
      <c r="AE12" s="14">
        <f t="shared" si="8"/>
        <v>0.03</v>
      </c>
      <c r="AF12" s="93">
        <v>6</v>
      </c>
      <c r="AG12" s="98">
        <v>0.03</v>
      </c>
      <c r="AH12" s="42"/>
      <c r="AI12" s="43"/>
      <c r="AJ12" s="21"/>
      <c r="AK12" s="21"/>
      <c r="AL12" s="54"/>
      <c r="AM12" s="55"/>
    </row>
    <row r="13" spans="1:39" ht="24" customHeight="1">
      <c r="A13" s="12" t="s">
        <v>26</v>
      </c>
      <c r="B13" s="69">
        <f t="shared" si="3"/>
        <v>91</v>
      </c>
      <c r="C13" s="70">
        <f t="shared" si="4"/>
        <v>4</v>
      </c>
      <c r="D13" s="70">
        <f t="shared" si="5"/>
        <v>0.02</v>
      </c>
      <c r="E13" s="71">
        <v>4</v>
      </c>
      <c r="F13" s="72">
        <v>0.02</v>
      </c>
      <c r="G13" s="73"/>
      <c r="H13" s="74"/>
      <c r="I13" s="17"/>
      <c r="J13" s="17"/>
      <c r="K13" s="18">
        <f>L13*200</f>
        <v>4</v>
      </c>
      <c r="L13" s="17">
        <v>0.02</v>
      </c>
      <c r="M13" s="18"/>
      <c r="N13" s="18"/>
      <c r="O13" s="18"/>
      <c r="P13" s="18"/>
      <c r="Q13" s="18"/>
      <c r="R13" s="44"/>
      <c r="S13" s="72">
        <f t="shared" si="6"/>
        <v>0</v>
      </c>
      <c r="T13" s="14"/>
      <c r="U13" s="22"/>
      <c r="V13" s="18"/>
      <c r="W13" s="18"/>
      <c r="X13" s="18"/>
      <c r="Y13" s="18"/>
      <c r="Z13" s="18"/>
      <c r="AA13" s="18"/>
      <c r="AB13" s="18"/>
      <c r="AC13" s="44"/>
      <c r="AD13" s="15">
        <f t="shared" si="2"/>
        <v>87</v>
      </c>
      <c r="AE13" s="14">
        <f t="shared" si="8"/>
        <v>0.43000000000000005</v>
      </c>
      <c r="AF13" s="93">
        <v>30</v>
      </c>
      <c r="AG13" s="98">
        <v>0.15</v>
      </c>
      <c r="AH13" s="42">
        <f>AJ13+AL13</f>
        <v>57</v>
      </c>
      <c r="AI13" s="43">
        <f>AK13+AM13</f>
        <v>0.28000000000000003</v>
      </c>
      <c r="AJ13" s="21"/>
      <c r="AK13" s="21"/>
      <c r="AL13" s="54">
        <v>57</v>
      </c>
      <c r="AM13" s="55">
        <v>0.28000000000000003</v>
      </c>
    </row>
    <row r="14" spans="1:39" ht="24" customHeight="1">
      <c r="A14" s="12" t="s">
        <v>27</v>
      </c>
      <c r="B14" s="69">
        <f t="shared" si="3"/>
        <v>0</v>
      </c>
      <c r="C14" s="70">
        <f t="shared" si="4"/>
        <v>0</v>
      </c>
      <c r="D14" s="70">
        <f t="shared" si="5"/>
        <v>0</v>
      </c>
      <c r="E14" s="71"/>
      <c r="F14" s="72"/>
      <c r="G14" s="73"/>
      <c r="H14" s="74"/>
      <c r="I14" s="17"/>
      <c r="J14" s="17"/>
      <c r="K14" s="18"/>
      <c r="L14" s="17"/>
      <c r="M14" s="18"/>
      <c r="N14" s="18"/>
      <c r="O14" s="17"/>
      <c r="P14" s="17"/>
      <c r="Q14" s="18"/>
      <c r="R14" s="44"/>
      <c r="S14" s="72"/>
      <c r="T14" s="14"/>
      <c r="U14" s="16"/>
      <c r="V14" s="17"/>
      <c r="W14" s="18"/>
      <c r="X14" s="18"/>
      <c r="Y14" s="18"/>
      <c r="Z14" s="18"/>
      <c r="AA14" s="18"/>
      <c r="AB14" s="18"/>
      <c r="AC14" s="44"/>
      <c r="AD14" s="15"/>
      <c r="AE14" s="14"/>
      <c r="AF14" s="93"/>
      <c r="AG14" s="98"/>
      <c r="AH14" s="42"/>
      <c r="AI14" s="43"/>
      <c r="AJ14" s="21"/>
      <c r="AK14" s="21"/>
      <c r="AL14" s="54"/>
      <c r="AM14" s="55"/>
    </row>
    <row r="15" spans="1:39" ht="24" customHeight="1">
      <c r="A15" s="12" t="s">
        <v>28</v>
      </c>
      <c r="B15" s="69">
        <f t="shared" si="3"/>
        <v>9</v>
      </c>
      <c r="C15" s="70">
        <f t="shared" si="4"/>
        <v>9</v>
      </c>
      <c r="D15" s="70">
        <f t="shared" si="5"/>
        <v>0.03</v>
      </c>
      <c r="E15" s="71">
        <v>9</v>
      </c>
      <c r="F15" s="72">
        <v>0.03</v>
      </c>
      <c r="G15" s="73">
        <f t="shared" ref="G15:G18" si="9">H15*300</f>
        <v>9</v>
      </c>
      <c r="H15" s="74">
        <v>0.03</v>
      </c>
      <c r="I15" s="17"/>
      <c r="J15" s="17"/>
      <c r="K15" s="18"/>
      <c r="L15" s="17"/>
      <c r="M15" s="18"/>
      <c r="N15" s="18"/>
      <c r="O15" s="17"/>
      <c r="P15" s="17"/>
      <c r="Q15" s="18"/>
      <c r="R15" s="44"/>
      <c r="S15" s="72">
        <f t="shared" si="6"/>
        <v>0</v>
      </c>
      <c r="T15" s="14"/>
      <c r="U15" s="16"/>
      <c r="V15" s="17"/>
      <c r="W15" s="18"/>
      <c r="X15" s="18"/>
      <c r="Y15" s="18"/>
      <c r="Z15" s="18"/>
      <c r="AA15" s="18"/>
      <c r="AB15" s="18"/>
      <c r="AC15" s="44"/>
      <c r="AD15" s="15"/>
      <c r="AE15" s="14"/>
      <c r="AF15" s="93"/>
      <c r="AG15" s="98"/>
      <c r="AH15" s="42"/>
      <c r="AI15" s="43"/>
      <c r="AJ15" s="21"/>
      <c r="AK15" s="21"/>
      <c r="AL15" s="54"/>
      <c r="AM15" s="55"/>
    </row>
    <row r="16" spans="1:39" s="2" customFormat="1" ht="24" customHeight="1">
      <c r="A16" s="12" t="s">
        <v>29</v>
      </c>
      <c r="B16" s="69">
        <f t="shared" si="3"/>
        <v>30</v>
      </c>
      <c r="C16" s="70">
        <f t="shared" si="4"/>
        <v>30</v>
      </c>
      <c r="D16" s="70">
        <f t="shared" si="5"/>
        <v>0.1</v>
      </c>
      <c r="E16" s="71">
        <v>30</v>
      </c>
      <c r="F16" s="72">
        <v>0.1</v>
      </c>
      <c r="G16" s="73">
        <f t="shared" si="9"/>
        <v>30</v>
      </c>
      <c r="H16" s="74">
        <v>0.1</v>
      </c>
      <c r="I16" s="17"/>
      <c r="J16" s="17"/>
      <c r="K16" s="18"/>
      <c r="L16" s="17"/>
      <c r="M16" s="18"/>
      <c r="N16" s="18"/>
      <c r="O16" s="18"/>
      <c r="P16" s="18"/>
      <c r="Q16" s="18"/>
      <c r="R16" s="44"/>
      <c r="S16" s="72">
        <f t="shared" si="6"/>
        <v>0</v>
      </c>
      <c r="T16" s="14"/>
      <c r="U16" s="22"/>
      <c r="V16" s="18"/>
      <c r="W16" s="18"/>
      <c r="X16" s="18"/>
      <c r="Y16" s="18"/>
      <c r="Z16" s="18"/>
      <c r="AA16" s="18"/>
      <c r="AB16" s="18"/>
      <c r="AC16" s="44"/>
      <c r="AD16" s="15"/>
      <c r="AE16" s="14"/>
      <c r="AF16" s="93"/>
      <c r="AG16" s="98"/>
      <c r="AH16" s="42"/>
      <c r="AI16" s="43"/>
      <c r="AJ16" s="21"/>
      <c r="AK16" s="21"/>
      <c r="AL16" s="54"/>
      <c r="AM16" s="55"/>
    </row>
    <row r="17" spans="1:39" ht="24" customHeight="1">
      <c r="A17" s="12" t="s">
        <v>30</v>
      </c>
      <c r="B17" s="69">
        <f t="shared" si="3"/>
        <v>74</v>
      </c>
      <c r="C17" s="70">
        <f t="shared" si="4"/>
        <v>10</v>
      </c>
      <c r="D17" s="70">
        <f t="shared" si="5"/>
        <v>0.04</v>
      </c>
      <c r="E17" s="71">
        <v>10</v>
      </c>
      <c r="F17" s="72">
        <v>0.04</v>
      </c>
      <c r="G17" s="73">
        <f t="shared" si="9"/>
        <v>6</v>
      </c>
      <c r="H17" s="74">
        <v>0.02</v>
      </c>
      <c r="I17" s="17">
        <f t="shared" ref="I17:I22" si="10">J17*200</f>
        <v>4</v>
      </c>
      <c r="J17" s="17">
        <v>0.02</v>
      </c>
      <c r="K17" s="18"/>
      <c r="L17" s="17"/>
      <c r="M17" s="18"/>
      <c r="N17" s="18"/>
      <c r="O17" s="18"/>
      <c r="P17" s="18"/>
      <c r="Q17" s="18"/>
      <c r="R17" s="44"/>
      <c r="S17" s="72">
        <f t="shared" si="6"/>
        <v>0</v>
      </c>
      <c r="T17" s="14"/>
      <c r="U17" s="22"/>
      <c r="V17" s="18"/>
      <c r="W17" s="18"/>
      <c r="X17" s="18"/>
      <c r="Y17" s="18"/>
      <c r="Z17" s="18"/>
      <c r="AA17" s="18"/>
      <c r="AB17" s="18"/>
      <c r="AC17" s="44"/>
      <c r="AD17" s="15">
        <f t="shared" si="2"/>
        <v>64</v>
      </c>
      <c r="AE17" s="14">
        <f t="shared" si="8"/>
        <v>0.32</v>
      </c>
      <c r="AF17" s="93">
        <v>64</v>
      </c>
      <c r="AG17" s="98">
        <v>0.32</v>
      </c>
      <c r="AH17" s="42"/>
      <c r="AI17" s="43"/>
      <c r="AJ17" s="21"/>
      <c r="AK17" s="21"/>
      <c r="AL17" s="54"/>
      <c r="AM17" s="55"/>
    </row>
    <row r="18" spans="1:39" ht="24" customHeight="1">
      <c r="A18" s="12" t="s">
        <v>31</v>
      </c>
      <c r="B18" s="69">
        <f t="shared" si="3"/>
        <v>270</v>
      </c>
      <c r="C18" s="70">
        <f t="shared" si="4"/>
        <v>250</v>
      </c>
      <c r="D18" s="70">
        <f t="shared" si="5"/>
        <v>0.6</v>
      </c>
      <c r="E18" s="71">
        <v>210</v>
      </c>
      <c r="F18" s="72">
        <v>0.6</v>
      </c>
      <c r="G18" s="73">
        <f t="shared" si="9"/>
        <v>30</v>
      </c>
      <c r="H18" s="74">
        <v>0.1</v>
      </c>
      <c r="I18" s="17"/>
      <c r="J18" s="17"/>
      <c r="K18" s="18">
        <f t="shared" ref="K18:K22" si="11">L18*200</f>
        <v>20</v>
      </c>
      <c r="L18" s="17">
        <v>0.1</v>
      </c>
      <c r="M18" s="18"/>
      <c r="N18" s="18"/>
      <c r="O18" s="17"/>
      <c r="P18" s="17"/>
      <c r="Q18" s="18">
        <f t="shared" ref="Q18:Q24" si="12">R18*400</f>
        <v>160</v>
      </c>
      <c r="R18" s="44">
        <v>0.4</v>
      </c>
      <c r="S18" s="72">
        <f t="shared" si="6"/>
        <v>40</v>
      </c>
      <c r="T18" s="14"/>
      <c r="U18" s="16"/>
      <c r="V18" s="17"/>
      <c r="W18" s="18">
        <f t="shared" si="7"/>
        <v>40</v>
      </c>
      <c r="X18" s="18">
        <v>0.4</v>
      </c>
      <c r="Y18" s="18"/>
      <c r="Z18" s="18"/>
      <c r="AA18" s="18"/>
      <c r="AB18" s="18"/>
      <c r="AC18" s="44"/>
      <c r="AD18" s="15">
        <f t="shared" si="2"/>
        <v>20</v>
      </c>
      <c r="AE18" s="14">
        <f t="shared" si="8"/>
        <v>0.1</v>
      </c>
      <c r="AF18" s="93">
        <v>20</v>
      </c>
      <c r="AG18" s="98">
        <v>0.1</v>
      </c>
      <c r="AH18" s="42"/>
      <c r="AI18" s="43"/>
      <c r="AJ18" s="21"/>
      <c r="AK18" s="21"/>
      <c r="AL18" s="54"/>
      <c r="AM18" s="55"/>
    </row>
    <row r="19" spans="1:39" ht="24" customHeight="1">
      <c r="A19" s="12" t="s">
        <v>32</v>
      </c>
      <c r="B19" s="69">
        <f t="shared" si="3"/>
        <v>60</v>
      </c>
      <c r="C19" s="70">
        <f t="shared" si="4"/>
        <v>20</v>
      </c>
      <c r="D19" s="70">
        <f t="shared" si="5"/>
        <v>0.1</v>
      </c>
      <c r="E19" s="71">
        <v>20</v>
      </c>
      <c r="F19" s="72">
        <v>0.1</v>
      </c>
      <c r="G19" s="73"/>
      <c r="H19" s="74"/>
      <c r="I19" s="17"/>
      <c r="J19" s="17"/>
      <c r="K19" s="18">
        <f t="shared" si="11"/>
        <v>20</v>
      </c>
      <c r="L19" s="17">
        <v>0.1</v>
      </c>
      <c r="M19" s="18"/>
      <c r="N19" s="18"/>
      <c r="O19" s="18"/>
      <c r="P19" s="18"/>
      <c r="Q19" s="18"/>
      <c r="R19" s="44"/>
      <c r="S19" s="72">
        <f t="shared" si="6"/>
        <v>0</v>
      </c>
      <c r="T19" s="14"/>
      <c r="U19" s="22"/>
      <c r="V19" s="18"/>
      <c r="W19" s="18"/>
      <c r="X19" s="18"/>
      <c r="Y19" s="18"/>
      <c r="Z19" s="18"/>
      <c r="AA19" s="18"/>
      <c r="AB19" s="18"/>
      <c r="AC19" s="44"/>
      <c r="AD19" s="15">
        <f t="shared" si="2"/>
        <v>40</v>
      </c>
      <c r="AE19" s="14">
        <f t="shared" si="8"/>
        <v>0.2</v>
      </c>
      <c r="AF19" s="93">
        <v>40</v>
      </c>
      <c r="AG19" s="98">
        <v>0.2</v>
      </c>
      <c r="AH19" s="42"/>
      <c r="AI19" s="43"/>
      <c r="AJ19" s="21"/>
      <c r="AK19" s="21"/>
      <c r="AL19" s="54"/>
      <c r="AM19" s="55"/>
    </row>
    <row r="20" spans="1:39" ht="24" customHeight="1">
      <c r="A20" s="12" t="s">
        <v>33</v>
      </c>
      <c r="B20" s="69">
        <f t="shared" si="3"/>
        <v>256</v>
      </c>
      <c r="C20" s="70">
        <f t="shared" si="4"/>
        <v>76</v>
      </c>
      <c r="D20" s="70">
        <f t="shared" si="5"/>
        <v>0.38</v>
      </c>
      <c r="E20" s="71">
        <v>76</v>
      </c>
      <c r="F20" s="72">
        <v>0.38</v>
      </c>
      <c r="G20" s="73"/>
      <c r="H20" s="74"/>
      <c r="I20" s="17"/>
      <c r="J20" s="17"/>
      <c r="K20" s="18">
        <f t="shared" si="11"/>
        <v>76</v>
      </c>
      <c r="L20" s="17">
        <v>0.38</v>
      </c>
      <c r="M20" s="18"/>
      <c r="N20" s="18"/>
      <c r="O20" s="17"/>
      <c r="P20" s="17"/>
      <c r="Q20" s="18"/>
      <c r="R20" s="44"/>
      <c r="S20" s="72">
        <f t="shared" si="6"/>
        <v>0</v>
      </c>
      <c r="T20" s="14"/>
      <c r="U20" s="16"/>
      <c r="V20" s="17"/>
      <c r="W20" s="18"/>
      <c r="X20" s="18"/>
      <c r="Y20" s="18"/>
      <c r="Z20" s="18"/>
      <c r="AA20" s="18"/>
      <c r="AB20" s="18"/>
      <c r="AC20" s="44"/>
      <c r="AD20" s="15">
        <f t="shared" si="2"/>
        <v>180</v>
      </c>
      <c r="AE20" s="14">
        <f t="shared" si="8"/>
        <v>0.9</v>
      </c>
      <c r="AF20" s="93">
        <v>180</v>
      </c>
      <c r="AG20" s="98">
        <v>0.9</v>
      </c>
      <c r="AH20" s="42"/>
      <c r="AI20" s="43"/>
      <c r="AJ20" s="21"/>
      <c r="AK20" s="21"/>
      <c r="AL20" s="54"/>
      <c r="AM20" s="55"/>
    </row>
    <row r="21" spans="1:39" ht="24" customHeight="1">
      <c r="A21" s="12" t="s">
        <v>34</v>
      </c>
      <c r="B21" s="69">
        <f t="shared" si="3"/>
        <v>285</v>
      </c>
      <c r="C21" s="70">
        <f t="shared" si="4"/>
        <v>185</v>
      </c>
      <c r="D21" s="70">
        <f t="shared" si="5"/>
        <v>0.6</v>
      </c>
      <c r="E21" s="71">
        <v>170</v>
      </c>
      <c r="F21" s="72">
        <v>0.6</v>
      </c>
      <c r="G21" s="73">
        <f t="shared" ref="G21:G45" si="13">H21*300</f>
        <v>60</v>
      </c>
      <c r="H21" s="74">
        <v>0.2</v>
      </c>
      <c r="I21" s="17">
        <f t="shared" si="10"/>
        <v>20</v>
      </c>
      <c r="J21" s="17">
        <v>0.1</v>
      </c>
      <c r="K21" s="18">
        <f t="shared" si="11"/>
        <v>30</v>
      </c>
      <c r="L21" s="17">
        <v>0.15</v>
      </c>
      <c r="M21" s="18"/>
      <c r="N21" s="18"/>
      <c r="O21" s="17"/>
      <c r="P21" s="17"/>
      <c r="Q21" s="18">
        <f t="shared" si="12"/>
        <v>60</v>
      </c>
      <c r="R21" s="44">
        <v>0.15</v>
      </c>
      <c r="S21" s="72">
        <f t="shared" si="6"/>
        <v>15</v>
      </c>
      <c r="T21" s="14"/>
      <c r="U21" s="16"/>
      <c r="V21" s="17"/>
      <c r="W21" s="18">
        <f t="shared" si="7"/>
        <v>15</v>
      </c>
      <c r="X21" s="18">
        <v>0.15</v>
      </c>
      <c r="Y21" s="18"/>
      <c r="Z21" s="18"/>
      <c r="AA21" s="18"/>
      <c r="AB21" s="18"/>
      <c r="AC21" s="44"/>
      <c r="AD21" s="15">
        <f t="shared" si="2"/>
        <v>100</v>
      </c>
      <c r="AE21" s="14">
        <f t="shared" si="8"/>
        <v>0.5</v>
      </c>
      <c r="AF21" s="93">
        <v>100</v>
      </c>
      <c r="AG21" s="98">
        <v>0.5</v>
      </c>
      <c r="AH21" s="42"/>
      <c r="AI21" s="43"/>
      <c r="AJ21" s="21"/>
      <c r="AK21" s="21"/>
      <c r="AL21" s="54"/>
      <c r="AM21" s="55"/>
    </row>
    <row r="22" spans="1:39" s="2" customFormat="1" ht="24" customHeight="1">
      <c r="A22" s="12" t="s">
        <v>35</v>
      </c>
      <c r="B22" s="69">
        <f t="shared" si="3"/>
        <v>224</v>
      </c>
      <c r="C22" s="70">
        <f t="shared" si="4"/>
        <v>224</v>
      </c>
      <c r="D22" s="70">
        <f t="shared" si="5"/>
        <v>0.82</v>
      </c>
      <c r="E22" s="71">
        <v>224</v>
      </c>
      <c r="F22" s="72">
        <v>0.82</v>
      </c>
      <c r="G22" s="73">
        <f t="shared" si="13"/>
        <v>180</v>
      </c>
      <c r="H22" s="74">
        <v>0.6</v>
      </c>
      <c r="I22" s="17">
        <f t="shared" si="10"/>
        <v>20</v>
      </c>
      <c r="J22" s="17">
        <v>0.1</v>
      </c>
      <c r="K22" s="18">
        <f t="shared" si="11"/>
        <v>24</v>
      </c>
      <c r="L22" s="17">
        <v>0.12</v>
      </c>
      <c r="M22" s="18"/>
      <c r="N22" s="18"/>
      <c r="O22" s="17"/>
      <c r="P22" s="17"/>
      <c r="Q22" s="18"/>
      <c r="R22" s="44"/>
      <c r="S22" s="72">
        <f t="shared" si="6"/>
        <v>0</v>
      </c>
      <c r="T22" s="14"/>
      <c r="U22" s="16"/>
      <c r="V22" s="17"/>
      <c r="W22" s="18"/>
      <c r="X22" s="18"/>
      <c r="Y22" s="18"/>
      <c r="Z22" s="18"/>
      <c r="AA22" s="18"/>
      <c r="AB22" s="18"/>
      <c r="AC22" s="44"/>
      <c r="AD22" s="15"/>
      <c r="AE22" s="14"/>
      <c r="AF22" s="93"/>
      <c r="AG22" s="98"/>
      <c r="AH22" s="42"/>
      <c r="AI22" s="43"/>
      <c r="AJ22" s="21"/>
      <c r="AK22" s="21"/>
      <c r="AL22" s="54"/>
      <c r="AM22" s="55"/>
    </row>
    <row r="23" spans="1:39" ht="24" customHeight="1">
      <c r="A23" s="12" t="s">
        <v>36</v>
      </c>
      <c r="B23" s="69">
        <f t="shared" si="3"/>
        <v>410</v>
      </c>
      <c r="C23" s="70">
        <f t="shared" si="4"/>
        <v>350</v>
      </c>
      <c r="D23" s="70">
        <f t="shared" si="5"/>
        <v>0.72</v>
      </c>
      <c r="E23" s="71">
        <v>288</v>
      </c>
      <c r="F23" s="72">
        <v>0.72</v>
      </c>
      <c r="G23" s="73">
        <f t="shared" si="13"/>
        <v>15</v>
      </c>
      <c r="H23" s="74">
        <v>0.05</v>
      </c>
      <c r="I23" s="17"/>
      <c r="J23" s="17"/>
      <c r="K23" s="18"/>
      <c r="L23" s="17"/>
      <c r="M23" s="18">
        <f>N23*500</f>
        <v>25</v>
      </c>
      <c r="N23" s="18">
        <v>0.05</v>
      </c>
      <c r="O23" s="17"/>
      <c r="P23" s="17"/>
      <c r="Q23" s="18">
        <f t="shared" si="12"/>
        <v>248</v>
      </c>
      <c r="R23" s="44">
        <v>0.62</v>
      </c>
      <c r="S23" s="72">
        <f t="shared" si="6"/>
        <v>62</v>
      </c>
      <c r="T23" s="14"/>
      <c r="U23" s="16"/>
      <c r="V23" s="17"/>
      <c r="W23" s="18">
        <f t="shared" si="7"/>
        <v>62</v>
      </c>
      <c r="X23" s="18">
        <v>0.62</v>
      </c>
      <c r="Y23" s="18"/>
      <c r="Z23" s="18"/>
      <c r="AA23" s="18"/>
      <c r="AB23" s="18"/>
      <c r="AC23" s="44"/>
      <c r="AD23" s="15">
        <f t="shared" si="2"/>
        <v>60</v>
      </c>
      <c r="AE23" s="14">
        <f t="shared" si="8"/>
        <v>0.3</v>
      </c>
      <c r="AF23" s="93">
        <v>60</v>
      </c>
      <c r="AG23" s="98">
        <v>0.3</v>
      </c>
      <c r="AH23" s="42"/>
      <c r="AI23" s="43"/>
      <c r="AJ23" s="21"/>
      <c r="AK23" s="21"/>
      <c r="AL23" s="54"/>
      <c r="AM23" s="55"/>
    </row>
    <row r="24" spans="1:39" ht="24" customHeight="1">
      <c r="A24" s="12" t="s">
        <v>37</v>
      </c>
      <c r="B24" s="69">
        <f t="shared" si="3"/>
        <v>700</v>
      </c>
      <c r="C24" s="70">
        <f t="shared" si="4"/>
        <v>500</v>
      </c>
      <c r="D24" s="70">
        <f t="shared" si="5"/>
        <v>1</v>
      </c>
      <c r="E24" s="71">
        <v>400</v>
      </c>
      <c r="F24" s="72">
        <v>1</v>
      </c>
      <c r="G24" s="73">
        <f t="shared" si="13"/>
        <v>0</v>
      </c>
      <c r="H24" s="74"/>
      <c r="I24" s="17"/>
      <c r="J24" s="17"/>
      <c r="K24" s="18"/>
      <c r="L24" s="17"/>
      <c r="M24" s="18"/>
      <c r="N24" s="18"/>
      <c r="O24" s="17"/>
      <c r="P24" s="17"/>
      <c r="Q24" s="18">
        <f t="shared" si="12"/>
        <v>400</v>
      </c>
      <c r="R24" s="44">
        <v>1</v>
      </c>
      <c r="S24" s="72">
        <f t="shared" si="6"/>
        <v>100</v>
      </c>
      <c r="T24" s="14"/>
      <c r="U24" s="16"/>
      <c r="V24" s="17"/>
      <c r="W24" s="18">
        <f t="shared" si="7"/>
        <v>100</v>
      </c>
      <c r="X24" s="18">
        <v>1</v>
      </c>
      <c r="Y24" s="18"/>
      <c r="Z24" s="18"/>
      <c r="AA24" s="18"/>
      <c r="AB24" s="18"/>
      <c r="AC24" s="44"/>
      <c r="AD24" s="15">
        <f t="shared" si="2"/>
        <v>200</v>
      </c>
      <c r="AE24" s="14">
        <f t="shared" si="8"/>
        <v>1</v>
      </c>
      <c r="AF24" s="93"/>
      <c r="AG24" s="98"/>
      <c r="AH24" s="42">
        <f>AJ24+AL24</f>
        <v>200</v>
      </c>
      <c r="AI24" s="43">
        <f>AK24+AM24</f>
        <v>1</v>
      </c>
      <c r="AJ24" s="21"/>
      <c r="AK24" s="21"/>
      <c r="AL24" s="54">
        <v>200</v>
      </c>
      <c r="AM24" s="55">
        <v>1</v>
      </c>
    </row>
    <row r="25" spans="1:39" ht="24" customHeight="1">
      <c r="A25" s="12" t="s">
        <v>38</v>
      </c>
      <c r="B25" s="69">
        <f t="shared" si="3"/>
        <v>0</v>
      </c>
      <c r="C25" s="70">
        <f t="shared" si="4"/>
        <v>0</v>
      </c>
      <c r="D25" s="70">
        <f t="shared" si="5"/>
        <v>0</v>
      </c>
      <c r="E25" s="71"/>
      <c r="F25" s="72"/>
      <c r="G25" s="73">
        <f t="shared" si="13"/>
        <v>0</v>
      </c>
      <c r="H25" s="74"/>
      <c r="I25" s="17"/>
      <c r="J25" s="17"/>
      <c r="K25" s="18"/>
      <c r="L25" s="17"/>
      <c r="M25" s="18"/>
      <c r="N25" s="18"/>
      <c r="O25" s="18"/>
      <c r="P25" s="18"/>
      <c r="Q25" s="18"/>
      <c r="R25" s="44"/>
      <c r="S25" s="72">
        <f t="shared" si="6"/>
        <v>0</v>
      </c>
      <c r="T25" s="14"/>
      <c r="U25" s="22"/>
      <c r="V25" s="18"/>
      <c r="W25" s="18"/>
      <c r="X25" s="18"/>
      <c r="Y25" s="18"/>
      <c r="Z25" s="18"/>
      <c r="AA25" s="18"/>
      <c r="AB25" s="18"/>
      <c r="AC25" s="44"/>
      <c r="AD25" s="15"/>
      <c r="AE25" s="14"/>
      <c r="AF25" s="93"/>
      <c r="AG25" s="98"/>
      <c r="AH25" s="42"/>
      <c r="AI25" s="43"/>
      <c r="AJ25" s="21"/>
      <c r="AK25" s="21"/>
      <c r="AL25" s="54"/>
      <c r="AM25" s="55"/>
    </row>
    <row r="26" spans="1:39" ht="24" customHeight="1">
      <c r="A26" s="12" t="s">
        <v>39</v>
      </c>
      <c r="B26" s="69">
        <f t="shared" si="3"/>
        <v>310</v>
      </c>
      <c r="C26" s="70">
        <f t="shared" si="4"/>
        <v>310</v>
      </c>
      <c r="D26" s="70">
        <f t="shared" si="5"/>
        <v>0.62</v>
      </c>
      <c r="E26" s="71">
        <v>200</v>
      </c>
      <c r="F26" s="72">
        <v>0.5</v>
      </c>
      <c r="G26" s="73">
        <f t="shared" si="13"/>
        <v>0</v>
      </c>
      <c r="H26" s="74"/>
      <c r="I26" s="17"/>
      <c r="J26" s="17"/>
      <c r="K26" s="18"/>
      <c r="L26" s="17"/>
      <c r="M26" s="18"/>
      <c r="N26" s="18"/>
      <c r="O26" s="17"/>
      <c r="P26" s="17"/>
      <c r="Q26" s="18">
        <f t="shared" ref="Q26:Q30" si="14">R26*400</f>
        <v>200</v>
      </c>
      <c r="R26" s="44">
        <v>0.5</v>
      </c>
      <c r="S26" s="72">
        <f t="shared" si="6"/>
        <v>110</v>
      </c>
      <c r="T26" s="14">
        <f>Z26+AC26</f>
        <v>0.12</v>
      </c>
      <c r="U26" s="16"/>
      <c r="V26" s="17"/>
      <c r="W26" s="18">
        <f t="shared" si="7"/>
        <v>50</v>
      </c>
      <c r="X26" s="18">
        <v>0.5</v>
      </c>
      <c r="Y26" s="18"/>
      <c r="Z26" s="18"/>
      <c r="AA26" s="18"/>
      <c r="AB26" s="18">
        <f>AC26*500</f>
        <v>60</v>
      </c>
      <c r="AC26" s="44">
        <v>0.12</v>
      </c>
      <c r="AD26" s="15"/>
      <c r="AE26" s="14"/>
      <c r="AF26" s="93"/>
      <c r="AG26" s="98"/>
      <c r="AH26" s="42"/>
      <c r="AI26" s="43"/>
      <c r="AJ26" s="21"/>
      <c r="AK26" s="21"/>
      <c r="AL26" s="54"/>
      <c r="AM26" s="55"/>
    </row>
    <row r="27" spans="1:39" ht="24" customHeight="1">
      <c r="A27" s="12" t="s">
        <v>40</v>
      </c>
      <c r="B27" s="69">
        <f t="shared" si="3"/>
        <v>0</v>
      </c>
      <c r="C27" s="70">
        <f t="shared" si="4"/>
        <v>0</v>
      </c>
      <c r="D27" s="70">
        <f t="shared" si="5"/>
        <v>0</v>
      </c>
      <c r="E27" s="71"/>
      <c r="F27" s="72"/>
      <c r="G27" s="73">
        <f t="shared" si="13"/>
        <v>0</v>
      </c>
      <c r="H27" s="74"/>
      <c r="I27" s="17"/>
      <c r="J27" s="17"/>
      <c r="K27" s="18"/>
      <c r="L27" s="17"/>
      <c r="M27" s="18"/>
      <c r="N27" s="18"/>
      <c r="O27" s="17"/>
      <c r="P27" s="17"/>
      <c r="Q27" s="18"/>
      <c r="R27" s="44"/>
      <c r="S27" s="72">
        <f t="shared" si="6"/>
        <v>0</v>
      </c>
      <c r="T27" s="14"/>
      <c r="U27" s="16"/>
      <c r="V27" s="17"/>
      <c r="W27" s="18"/>
      <c r="X27" s="18"/>
      <c r="Y27" s="18"/>
      <c r="Z27" s="18"/>
      <c r="AA27" s="18"/>
      <c r="AB27" s="18"/>
      <c r="AC27" s="44"/>
      <c r="AD27" s="15"/>
      <c r="AE27" s="14"/>
      <c r="AF27" s="93"/>
      <c r="AG27" s="98"/>
      <c r="AH27" s="42"/>
      <c r="AI27" s="43"/>
      <c r="AJ27" s="21"/>
      <c r="AK27" s="21"/>
      <c r="AL27" s="54"/>
      <c r="AM27" s="55"/>
    </row>
    <row r="28" spans="1:39" ht="24" customHeight="1">
      <c r="A28" s="12" t="s">
        <v>41</v>
      </c>
      <c r="B28" s="69">
        <f t="shared" si="3"/>
        <v>230</v>
      </c>
      <c r="C28" s="70">
        <f t="shared" si="4"/>
        <v>140</v>
      </c>
      <c r="D28" s="70">
        <f t="shared" si="5"/>
        <v>0.4</v>
      </c>
      <c r="E28" s="71">
        <v>125</v>
      </c>
      <c r="F28" s="72">
        <v>0.4</v>
      </c>
      <c r="G28" s="73">
        <f t="shared" si="13"/>
        <v>45</v>
      </c>
      <c r="H28" s="74">
        <v>0.15</v>
      </c>
      <c r="I28" s="17"/>
      <c r="J28" s="17"/>
      <c r="K28" s="18">
        <f>L28*200</f>
        <v>20</v>
      </c>
      <c r="L28" s="17">
        <v>0.1</v>
      </c>
      <c r="M28" s="18"/>
      <c r="N28" s="18"/>
      <c r="O28" s="17"/>
      <c r="P28" s="17"/>
      <c r="Q28" s="18">
        <f t="shared" si="14"/>
        <v>60</v>
      </c>
      <c r="R28" s="44">
        <v>0.15</v>
      </c>
      <c r="S28" s="72">
        <f t="shared" si="6"/>
        <v>15</v>
      </c>
      <c r="T28" s="14"/>
      <c r="U28" s="16"/>
      <c r="V28" s="17"/>
      <c r="W28" s="18">
        <f t="shared" si="7"/>
        <v>15</v>
      </c>
      <c r="X28" s="18">
        <v>0.15</v>
      </c>
      <c r="Y28" s="18"/>
      <c r="Z28" s="18"/>
      <c r="AA28" s="18"/>
      <c r="AB28" s="18"/>
      <c r="AC28" s="44"/>
      <c r="AD28" s="15">
        <f t="shared" si="2"/>
        <v>90</v>
      </c>
      <c r="AE28" s="14">
        <f t="shared" si="8"/>
        <v>0.45</v>
      </c>
      <c r="AF28" s="93">
        <v>90</v>
      </c>
      <c r="AG28" s="98">
        <v>0.45</v>
      </c>
      <c r="AH28" s="42"/>
      <c r="AI28" s="43"/>
      <c r="AJ28" s="21"/>
      <c r="AK28" s="21"/>
      <c r="AL28" s="54"/>
      <c r="AM28" s="55"/>
    </row>
    <row r="29" spans="1:39" ht="24" customHeight="1">
      <c r="A29" s="12" t="s">
        <v>42</v>
      </c>
      <c r="B29" s="69">
        <f t="shared" si="3"/>
        <v>220</v>
      </c>
      <c r="C29" s="70">
        <f t="shared" si="4"/>
        <v>160</v>
      </c>
      <c r="D29" s="70">
        <f t="shared" si="5"/>
        <v>0.6</v>
      </c>
      <c r="E29" s="71">
        <v>160</v>
      </c>
      <c r="F29" s="72">
        <v>0.6</v>
      </c>
      <c r="G29" s="73">
        <f t="shared" si="13"/>
        <v>120</v>
      </c>
      <c r="H29" s="74">
        <v>0.4</v>
      </c>
      <c r="I29" s="17">
        <f>J29*200</f>
        <v>20</v>
      </c>
      <c r="J29" s="17">
        <v>0.1</v>
      </c>
      <c r="K29" s="18">
        <f>L29*200</f>
        <v>20</v>
      </c>
      <c r="L29" s="17">
        <v>0.1</v>
      </c>
      <c r="M29" s="18"/>
      <c r="N29" s="18"/>
      <c r="O29" s="17"/>
      <c r="P29" s="17"/>
      <c r="Q29" s="18"/>
      <c r="R29" s="44"/>
      <c r="S29" s="72">
        <f t="shared" si="6"/>
        <v>0</v>
      </c>
      <c r="T29" s="14"/>
      <c r="U29" s="16"/>
      <c r="V29" s="17"/>
      <c r="W29" s="18"/>
      <c r="X29" s="18"/>
      <c r="Y29" s="18"/>
      <c r="Z29" s="18"/>
      <c r="AA29" s="18"/>
      <c r="AB29" s="18"/>
      <c r="AC29" s="44"/>
      <c r="AD29" s="15">
        <f t="shared" si="2"/>
        <v>60</v>
      </c>
      <c r="AE29" s="14">
        <f t="shared" si="8"/>
        <v>0.3</v>
      </c>
      <c r="AF29" s="93">
        <v>60</v>
      </c>
      <c r="AG29" s="98">
        <v>0.3</v>
      </c>
      <c r="AH29" s="42"/>
      <c r="AI29" s="43"/>
      <c r="AJ29" s="21"/>
      <c r="AK29" s="21"/>
      <c r="AL29" s="54"/>
      <c r="AM29" s="55"/>
    </row>
    <row r="30" spans="1:39" ht="24" customHeight="1">
      <c r="A30" s="12" t="s">
        <v>43</v>
      </c>
      <c r="B30" s="69">
        <f t="shared" si="3"/>
        <v>150</v>
      </c>
      <c r="C30" s="70">
        <f t="shared" si="4"/>
        <v>150</v>
      </c>
      <c r="D30" s="70">
        <f t="shared" si="5"/>
        <v>0.3</v>
      </c>
      <c r="E30" s="71">
        <v>120</v>
      </c>
      <c r="F30" s="72">
        <v>0.3</v>
      </c>
      <c r="G30" s="73">
        <f t="shared" si="13"/>
        <v>0</v>
      </c>
      <c r="H30" s="74"/>
      <c r="I30" s="17"/>
      <c r="J30" s="17"/>
      <c r="K30" s="18"/>
      <c r="L30" s="17"/>
      <c r="M30" s="18"/>
      <c r="N30" s="18"/>
      <c r="O30" s="18"/>
      <c r="P30" s="18"/>
      <c r="Q30" s="18">
        <f t="shared" si="14"/>
        <v>120</v>
      </c>
      <c r="R30" s="44">
        <v>0.3</v>
      </c>
      <c r="S30" s="72">
        <f t="shared" si="6"/>
        <v>30</v>
      </c>
      <c r="T30" s="14"/>
      <c r="U30" s="22"/>
      <c r="V30" s="18"/>
      <c r="W30" s="18">
        <f t="shared" si="7"/>
        <v>30</v>
      </c>
      <c r="X30" s="18">
        <v>0.3</v>
      </c>
      <c r="Y30" s="18"/>
      <c r="Z30" s="18"/>
      <c r="AA30" s="18"/>
      <c r="AB30" s="18"/>
      <c r="AC30" s="44"/>
      <c r="AD30" s="15"/>
      <c r="AE30" s="14"/>
      <c r="AF30" s="93"/>
      <c r="AG30" s="98"/>
      <c r="AH30" s="42"/>
      <c r="AI30" s="43"/>
      <c r="AJ30" s="21"/>
      <c r="AK30" s="21"/>
      <c r="AL30" s="54"/>
      <c r="AM30" s="55"/>
    </row>
    <row r="31" spans="1:39" s="2" customFormat="1" ht="24" customHeight="1">
      <c r="A31" s="12" t="s">
        <v>44</v>
      </c>
      <c r="B31" s="69">
        <f t="shared" si="3"/>
        <v>200</v>
      </c>
      <c r="C31" s="70">
        <f t="shared" si="4"/>
        <v>200</v>
      </c>
      <c r="D31" s="70">
        <f t="shared" si="5"/>
        <v>0.56000000000000005</v>
      </c>
      <c r="E31" s="71">
        <v>120</v>
      </c>
      <c r="F31" s="72">
        <v>0.4</v>
      </c>
      <c r="G31" s="73">
        <f t="shared" si="13"/>
        <v>120</v>
      </c>
      <c r="H31" s="74">
        <v>0.4</v>
      </c>
      <c r="I31" s="17"/>
      <c r="J31" s="17"/>
      <c r="K31" s="18"/>
      <c r="L31" s="17"/>
      <c r="M31" s="18"/>
      <c r="N31" s="18"/>
      <c r="O31" s="17"/>
      <c r="P31" s="17"/>
      <c r="Q31" s="18"/>
      <c r="R31" s="44"/>
      <c r="S31" s="72">
        <f t="shared" si="6"/>
        <v>80</v>
      </c>
      <c r="T31" s="14">
        <f t="shared" ref="T31:T36" si="15">Z31+AC31</f>
        <v>0.16</v>
      </c>
      <c r="U31" s="16"/>
      <c r="V31" s="17"/>
      <c r="W31" s="18"/>
      <c r="X31" s="18"/>
      <c r="Y31" s="18">
        <v>80</v>
      </c>
      <c r="Z31" s="18">
        <v>0.16</v>
      </c>
      <c r="AA31" s="40" t="s">
        <v>78</v>
      </c>
      <c r="AB31" s="40"/>
      <c r="AC31" s="41"/>
      <c r="AD31" s="15"/>
      <c r="AE31" s="14"/>
      <c r="AF31" s="93"/>
      <c r="AG31" s="98"/>
      <c r="AH31" s="42"/>
      <c r="AI31" s="43"/>
      <c r="AJ31" s="21"/>
      <c r="AK31" s="21"/>
      <c r="AL31" s="54"/>
      <c r="AM31" s="55"/>
    </row>
    <row r="32" spans="1:39" ht="24" customHeight="1">
      <c r="A32" s="12" t="s">
        <v>45</v>
      </c>
      <c r="B32" s="69">
        <f t="shared" si="3"/>
        <v>1150</v>
      </c>
      <c r="C32" s="70">
        <f t="shared" si="4"/>
        <v>850</v>
      </c>
      <c r="D32" s="70">
        <f t="shared" si="5"/>
        <v>1.7</v>
      </c>
      <c r="E32" s="71">
        <v>680</v>
      </c>
      <c r="F32" s="72">
        <v>1.7</v>
      </c>
      <c r="G32" s="73">
        <f t="shared" si="13"/>
        <v>0</v>
      </c>
      <c r="H32" s="74"/>
      <c r="I32" s="17"/>
      <c r="J32" s="17"/>
      <c r="K32" s="18"/>
      <c r="L32" s="17"/>
      <c r="M32" s="18"/>
      <c r="N32" s="18"/>
      <c r="O32" s="17"/>
      <c r="P32" s="17"/>
      <c r="Q32" s="18">
        <f t="shared" ref="Q32:Q35" si="16">R32*400</f>
        <v>680</v>
      </c>
      <c r="R32" s="44">
        <v>1.7</v>
      </c>
      <c r="S32" s="72">
        <f t="shared" si="6"/>
        <v>170</v>
      </c>
      <c r="T32" s="14">
        <f t="shared" si="15"/>
        <v>0</v>
      </c>
      <c r="U32" s="16"/>
      <c r="V32" s="17"/>
      <c r="W32" s="18">
        <f t="shared" si="7"/>
        <v>170</v>
      </c>
      <c r="X32" s="18">
        <v>1.7</v>
      </c>
      <c r="Y32" s="18"/>
      <c r="Z32" s="18"/>
      <c r="AA32" s="40" t="s">
        <v>79</v>
      </c>
      <c r="AB32" s="40"/>
      <c r="AC32" s="41"/>
      <c r="AD32" s="15">
        <f t="shared" si="2"/>
        <v>300</v>
      </c>
      <c r="AE32" s="14">
        <f t="shared" si="8"/>
        <v>1.5</v>
      </c>
      <c r="AF32" s="93">
        <v>100</v>
      </c>
      <c r="AG32" s="98">
        <v>0.5</v>
      </c>
      <c r="AH32" s="42">
        <f>AJ32+AL32</f>
        <v>200</v>
      </c>
      <c r="AI32" s="43">
        <f>AK32+AM32</f>
        <v>1</v>
      </c>
      <c r="AJ32" s="21"/>
      <c r="AK32" s="21"/>
      <c r="AL32" s="54">
        <v>200</v>
      </c>
      <c r="AM32" s="55">
        <v>1</v>
      </c>
    </row>
    <row r="33" spans="1:39" ht="24" customHeight="1">
      <c r="A33" s="12" t="s">
        <v>46</v>
      </c>
      <c r="B33" s="69">
        <f t="shared" si="3"/>
        <v>560</v>
      </c>
      <c r="C33" s="70">
        <f t="shared" si="4"/>
        <v>460</v>
      </c>
      <c r="D33" s="70">
        <f t="shared" si="5"/>
        <v>0.96000000000000008</v>
      </c>
      <c r="E33" s="71">
        <v>310</v>
      </c>
      <c r="F33" s="72">
        <v>0.8</v>
      </c>
      <c r="G33" s="73">
        <f t="shared" si="13"/>
        <v>30</v>
      </c>
      <c r="H33" s="74">
        <v>0.1</v>
      </c>
      <c r="I33" s="18"/>
      <c r="J33" s="18"/>
      <c r="K33" s="18"/>
      <c r="L33" s="18"/>
      <c r="M33" s="18"/>
      <c r="N33" s="18"/>
      <c r="O33" s="24"/>
      <c r="P33" s="24"/>
      <c r="Q33" s="18">
        <f t="shared" si="16"/>
        <v>280</v>
      </c>
      <c r="R33" s="44">
        <v>0.7</v>
      </c>
      <c r="S33" s="72">
        <f t="shared" si="6"/>
        <v>150</v>
      </c>
      <c r="T33" s="14">
        <f t="shared" si="15"/>
        <v>0.16</v>
      </c>
      <c r="U33" s="23"/>
      <c r="V33" s="24"/>
      <c r="W33" s="18">
        <f t="shared" si="7"/>
        <v>70</v>
      </c>
      <c r="X33" s="18">
        <v>0.7</v>
      </c>
      <c r="Y33" s="18">
        <v>80</v>
      </c>
      <c r="Z33" s="18">
        <v>0.16</v>
      </c>
      <c r="AA33" s="40" t="s">
        <v>80</v>
      </c>
      <c r="AB33" s="40"/>
      <c r="AC33" s="41"/>
      <c r="AD33" s="15">
        <f t="shared" si="2"/>
        <v>100</v>
      </c>
      <c r="AE33" s="14">
        <f t="shared" si="8"/>
        <v>0.5</v>
      </c>
      <c r="AF33" s="93">
        <v>100</v>
      </c>
      <c r="AG33" s="98">
        <v>0.5</v>
      </c>
      <c r="AH33" s="42"/>
      <c r="AI33" s="43"/>
      <c r="AJ33" s="21"/>
      <c r="AK33" s="21"/>
      <c r="AL33" s="54"/>
      <c r="AM33" s="55"/>
    </row>
    <row r="34" spans="1:39" ht="24" customHeight="1">
      <c r="A34" s="12" t="s">
        <v>47</v>
      </c>
      <c r="B34" s="69">
        <f t="shared" si="3"/>
        <v>380</v>
      </c>
      <c r="C34" s="70">
        <f t="shared" si="4"/>
        <v>380</v>
      </c>
      <c r="D34" s="70">
        <f t="shared" si="5"/>
        <v>0.76</v>
      </c>
      <c r="E34" s="71">
        <v>240</v>
      </c>
      <c r="F34" s="72">
        <v>0.6</v>
      </c>
      <c r="G34" s="73">
        <f t="shared" si="13"/>
        <v>0</v>
      </c>
      <c r="H34" s="74"/>
      <c r="I34" s="17"/>
      <c r="J34" s="17"/>
      <c r="K34" s="18"/>
      <c r="L34" s="17"/>
      <c r="M34" s="18"/>
      <c r="N34" s="18"/>
      <c r="O34" s="17"/>
      <c r="P34" s="17"/>
      <c r="Q34" s="18">
        <f t="shared" si="16"/>
        <v>240</v>
      </c>
      <c r="R34" s="44">
        <v>0.6</v>
      </c>
      <c r="S34" s="72">
        <f t="shared" si="6"/>
        <v>140</v>
      </c>
      <c r="T34" s="14">
        <f t="shared" si="15"/>
        <v>0.16</v>
      </c>
      <c r="U34" s="16"/>
      <c r="V34" s="17"/>
      <c r="W34" s="18">
        <f t="shared" si="7"/>
        <v>60</v>
      </c>
      <c r="X34" s="18">
        <v>0.6</v>
      </c>
      <c r="Y34" s="18">
        <v>80</v>
      </c>
      <c r="Z34" s="18">
        <v>0.16</v>
      </c>
      <c r="AA34" s="40" t="s">
        <v>81</v>
      </c>
      <c r="AB34" s="40"/>
      <c r="AC34" s="41"/>
      <c r="AD34" s="15"/>
      <c r="AE34" s="14">
        <f t="shared" si="8"/>
        <v>0</v>
      </c>
      <c r="AF34" s="93"/>
      <c r="AG34" s="98"/>
      <c r="AH34" s="42"/>
      <c r="AI34" s="43"/>
      <c r="AJ34" s="21"/>
      <c r="AK34" s="21"/>
      <c r="AL34" s="54"/>
      <c r="AM34" s="55"/>
    </row>
    <row r="35" spans="1:39" s="2" customFormat="1" ht="24" customHeight="1">
      <c r="A35" s="12" t="s">
        <v>48</v>
      </c>
      <c r="B35" s="69">
        <f t="shared" si="3"/>
        <v>665</v>
      </c>
      <c r="C35" s="70">
        <f t="shared" si="4"/>
        <v>565</v>
      </c>
      <c r="D35" s="70">
        <f t="shared" si="5"/>
        <v>1.73</v>
      </c>
      <c r="E35" s="71">
        <v>478</v>
      </c>
      <c r="F35" s="72">
        <v>1.57</v>
      </c>
      <c r="G35" s="73">
        <f t="shared" si="13"/>
        <v>270</v>
      </c>
      <c r="H35" s="74">
        <v>0.9</v>
      </c>
      <c r="I35" s="17">
        <f>J35*200</f>
        <v>40</v>
      </c>
      <c r="J35" s="17">
        <v>0.2</v>
      </c>
      <c r="K35" s="18">
        <f>L35*200</f>
        <v>40</v>
      </c>
      <c r="L35" s="17">
        <v>0.2</v>
      </c>
      <c r="M35" s="18">
        <f>N35*500</f>
        <v>100</v>
      </c>
      <c r="N35" s="18">
        <v>0.2</v>
      </c>
      <c r="O35" s="17"/>
      <c r="P35" s="17"/>
      <c r="Q35" s="18">
        <f t="shared" si="16"/>
        <v>28.000000000000004</v>
      </c>
      <c r="R35" s="44">
        <v>7.0000000000000007E-2</v>
      </c>
      <c r="S35" s="72">
        <f t="shared" si="6"/>
        <v>87</v>
      </c>
      <c r="T35" s="14">
        <f t="shared" si="15"/>
        <v>0.16</v>
      </c>
      <c r="U35" s="16"/>
      <c r="V35" s="17"/>
      <c r="W35" s="18">
        <f t="shared" si="7"/>
        <v>7.0000000000000009</v>
      </c>
      <c r="X35" s="18">
        <v>7.0000000000000007E-2</v>
      </c>
      <c r="Y35" s="18">
        <v>80</v>
      </c>
      <c r="Z35" s="18">
        <v>0.16</v>
      </c>
      <c r="AA35" s="40" t="s">
        <v>82</v>
      </c>
      <c r="AB35" s="40"/>
      <c r="AC35" s="41"/>
      <c r="AD35" s="15">
        <f t="shared" si="2"/>
        <v>100</v>
      </c>
      <c r="AE35" s="14">
        <f t="shared" si="8"/>
        <v>0.5</v>
      </c>
      <c r="AF35" s="93">
        <v>100</v>
      </c>
      <c r="AG35" s="98">
        <v>0.5</v>
      </c>
      <c r="AH35" s="42"/>
      <c r="AI35" s="43"/>
      <c r="AJ35" s="21"/>
      <c r="AK35" s="21"/>
      <c r="AL35" s="54"/>
      <c r="AM35" s="55"/>
    </row>
    <row r="36" spans="1:39" s="2" customFormat="1" ht="24" customHeight="1">
      <c r="A36" s="12" t="s">
        <v>49</v>
      </c>
      <c r="B36" s="69">
        <f t="shared" si="3"/>
        <v>346</v>
      </c>
      <c r="C36" s="70">
        <f t="shared" si="4"/>
        <v>346</v>
      </c>
      <c r="D36" s="70">
        <f t="shared" si="5"/>
        <v>0.69000000000000006</v>
      </c>
      <c r="E36" s="71">
        <v>213</v>
      </c>
      <c r="F36" s="72">
        <v>0.53</v>
      </c>
      <c r="G36" s="73">
        <f t="shared" si="13"/>
        <v>0</v>
      </c>
      <c r="H36" s="74"/>
      <c r="I36" s="17"/>
      <c r="J36" s="17"/>
      <c r="K36" s="18"/>
      <c r="L36" s="17"/>
      <c r="M36" s="18"/>
      <c r="N36" s="18"/>
      <c r="O36" s="17"/>
      <c r="P36" s="17"/>
      <c r="Q36" s="18">
        <v>213</v>
      </c>
      <c r="R36" s="44">
        <v>0.53</v>
      </c>
      <c r="S36" s="72">
        <f t="shared" si="6"/>
        <v>133</v>
      </c>
      <c r="T36" s="14">
        <f t="shared" si="15"/>
        <v>0.16</v>
      </c>
      <c r="U36" s="16"/>
      <c r="V36" s="17"/>
      <c r="W36" s="18">
        <f t="shared" si="7"/>
        <v>53</v>
      </c>
      <c r="X36" s="18">
        <v>0.53</v>
      </c>
      <c r="Y36" s="18">
        <v>80</v>
      </c>
      <c r="Z36" s="18">
        <v>0.16</v>
      </c>
      <c r="AA36" s="40" t="s">
        <v>83</v>
      </c>
      <c r="AB36" s="40"/>
      <c r="AC36" s="41"/>
      <c r="AD36" s="15"/>
      <c r="AE36" s="14"/>
      <c r="AF36" s="93"/>
      <c r="AG36" s="98"/>
      <c r="AH36" s="42"/>
      <c r="AI36" s="43"/>
      <c r="AJ36" s="21"/>
      <c r="AK36" s="21"/>
      <c r="AL36" s="54"/>
      <c r="AM36" s="55"/>
    </row>
    <row r="37" spans="1:39" s="2" customFormat="1" ht="24" customHeight="1">
      <c r="A37" s="12" t="s">
        <v>50</v>
      </c>
      <c r="B37" s="69">
        <f t="shared" si="3"/>
        <v>800</v>
      </c>
      <c r="C37" s="70">
        <f t="shared" si="4"/>
        <v>500</v>
      </c>
      <c r="D37" s="70">
        <f t="shared" si="5"/>
        <v>1.4</v>
      </c>
      <c r="E37" s="71">
        <v>440</v>
      </c>
      <c r="F37" s="72">
        <v>1.4</v>
      </c>
      <c r="G37" s="73">
        <f t="shared" si="13"/>
        <v>120</v>
      </c>
      <c r="H37" s="74">
        <v>0.4</v>
      </c>
      <c r="I37" s="17"/>
      <c r="J37" s="17"/>
      <c r="K37" s="18">
        <f>L37*200</f>
        <v>80</v>
      </c>
      <c r="L37" s="17">
        <v>0.4</v>
      </c>
      <c r="M37" s="18"/>
      <c r="N37" s="18"/>
      <c r="O37" s="17"/>
      <c r="P37" s="17"/>
      <c r="Q37" s="18">
        <f t="shared" ref="Q37:Q45" si="17">R37*400</f>
        <v>240</v>
      </c>
      <c r="R37" s="44">
        <v>0.6</v>
      </c>
      <c r="S37" s="72">
        <f t="shared" si="6"/>
        <v>60</v>
      </c>
      <c r="T37" s="14"/>
      <c r="U37" s="16"/>
      <c r="V37" s="17"/>
      <c r="W37" s="18">
        <f t="shared" si="7"/>
        <v>60</v>
      </c>
      <c r="X37" s="18">
        <v>0.6</v>
      </c>
      <c r="Y37" s="18"/>
      <c r="Z37" s="18"/>
      <c r="AA37" s="40" t="s">
        <v>84</v>
      </c>
      <c r="AB37" s="40"/>
      <c r="AC37" s="41"/>
      <c r="AD37" s="15">
        <f t="shared" si="2"/>
        <v>300</v>
      </c>
      <c r="AE37" s="14">
        <f t="shared" si="8"/>
        <v>1.5</v>
      </c>
      <c r="AF37" s="93">
        <v>300</v>
      </c>
      <c r="AG37" s="98">
        <v>1.5</v>
      </c>
      <c r="AH37" s="42"/>
      <c r="AI37" s="43"/>
      <c r="AJ37" s="21"/>
      <c r="AK37" s="21"/>
      <c r="AL37" s="54"/>
      <c r="AM37" s="55"/>
    </row>
    <row r="38" spans="1:39" s="3" customFormat="1" ht="24" customHeight="1">
      <c r="A38" s="25" t="s">
        <v>51</v>
      </c>
      <c r="B38" s="69">
        <f t="shared" si="3"/>
        <v>731</v>
      </c>
      <c r="C38" s="70">
        <f t="shared" si="4"/>
        <v>564</v>
      </c>
      <c r="D38" s="70">
        <f t="shared" si="5"/>
        <v>1.3599999999999999</v>
      </c>
      <c r="E38" s="79">
        <v>422</v>
      </c>
      <c r="F38" s="80">
        <v>1.2</v>
      </c>
      <c r="G38" s="81">
        <f t="shared" si="13"/>
        <v>174</v>
      </c>
      <c r="H38" s="82">
        <v>0.57999999999999996</v>
      </c>
      <c r="I38" s="27"/>
      <c r="J38" s="27"/>
      <c r="K38" s="46"/>
      <c r="L38" s="27"/>
      <c r="M38" s="46"/>
      <c r="N38" s="46"/>
      <c r="O38" s="27"/>
      <c r="P38" s="27"/>
      <c r="Q38" s="46">
        <f t="shared" si="17"/>
        <v>248</v>
      </c>
      <c r="R38" s="90">
        <v>0.62</v>
      </c>
      <c r="S38" s="72">
        <f t="shared" si="6"/>
        <v>142</v>
      </c>
      <c r="T38" s="14">
        <f>Z38+AC38</f>
        <v>0.16</v>
      </c>
      <c r="U38" s="26"/>
      <c r="V38" s="27"/>
      <c r="W38" s="18">
        <f t="shared" si="7"/>
        <v>62</v>
      </c>
      <c r="X38" s="46">
        <v>0.62</v>
      </c>
      <c r="Y38" s="18">
        <v>80</v>
      </c>
      <c r="Z38" s="18">
        <v>0.16</v>
      </c>
      <c r="AA38" s="40" t="s">
        <v>85</v>
      </c>
      <c r="AB38" s="40"/>
      <c r="AC38" s="41"/>
      <c r="AD38" s="15">
        <f t="shared" si="2"/>
        <v>167</v>
      </c>
      <c r="AE38" s="14">
        <f t="shared" si="8"/>
        <v>0.82</v>
      </c>
      <c r="AF38" s="95">
        <v>167</v>
      </c>
      <c r="AG38" s="100">
        <v>0.82</v>
      </c>
      <c r="AH38" s="42"/>
      <c r="AI38" s="43"/>
      <c r="AJ38" s="56"/>
      <c r="AK38" s="56"/>
      <c r="AL38" s="54"/>
      <c r="AM38" s="55"/>
    </row>
    <row r="39" spans="1:39" s="3" customFormat="1" ht="24" customHeight="1">
      <c r="A39" s="25" t="s">
        <v>52</v>
      </c>
      <c r="B39" s="69">
        <f t="shared" si="3"/>
        <v>630</v>
      </c>
      <c r="C39" s="70">
        <f t="shared" si="4"/>
        <v>270</v>
      </c>
      <c r="D39" s="70">
        <f t="shared" si="5"/>
        <v>0.66</v>
      </c>
      <c r="E39" s="79">
        <v>170</v>
      </c>
      <c r="F39" s="80">
        <v>0.5</v>
      </c>
      <c r="G39" s="81">
        <f t="shared" si="13"/>
        <v>90</v>
      </c>
      <c r="H39" s="82">
        <v>0.3</v>
      </c>
      <c r="I39" s="46"/>
      <c r="J39" s="46"/>
      <c r="K39" s="46"/>
      <c r="L39" s="46"/>
      <c r="M39" s="46"/>
      <c r="N39" s="46"/>
      <c r="O39" s="27"/>
      <c r="P39" s="27"/>
      <c r="Q39" s="46">
        <f t="shared" si="17"/>
        <v>80</v>
      </c>
      <c r="R39" s="90">
        <v>0.2</v>
      </c>
      <c r="S39" s="72">
        <f t="shared" si="6"/>
        <v>100</v>
      </c>
      <c r="T39" s="14">
        <f>Z39+AC39</f>
        <v>0.16</v>
      </c>
      <c r="U39" s="26"/>
      <c r="V39" s="27"/>
      <c r="W39" s="18">
        <f t="shared" si="7"/>
        <v>20</v>
      </c>
      <c r="X39" s="46">
        <v>0.2</v>
      </c>
      <c r="Y39" s="18">
        <v>80</v>
      </c>
      <c r="Z39" s="18">
        <v>0.16</v>
      </c>
      <c r="AA39" s="40" t="s">
        <v>86</v>
      </c>
      <c r="AB39" s="40"/>
      <c r="AC39" s="41"/>
      <c r="AD39" s="15">
        <f t="shared" si="2"/>
        <v>360</v>
      </c>
      <c r="AE39" s="14">
        <f t="shared" si="8"/>
        <v>1.8</v>
      </c>
      <c r="AF39" s="95">
        <v>360</v>
      </c>
      <c r="AG39" s="101">
        <v>1.8</v>
      </c>
      <c r="AH39" s="42"/>
      <c r="AI39" s="43"/>
      <c r="AJ39" s="56"/>
      <c r="AK39" s="56"/>
      <c r="AL39" s="54"/>
      <c r="AM39" s="55"/>
    </row>
    <row r="40" spans="1:39" s="3" customFormat="1" ht="24" customHeight="1">
      <c r="A40" s="25" t="s">
        <v>53</v>
      </c>
      <c r="B40" s="69">
        <f t="shared" si="3"/>
        <v>565</v>
      </c>
      <c r="C40" s="70">
        <f t="shared" si="4"/>
        <v>405</v>
      </c>
      <c r="D40" s="70">
        <f t="shared" si="5"/>
        <v>1.01</v>
      </c>
      <c r="E40" s="79">
        <v>320</v>
      </c>
      <c r="F40" s="80">
        <v>0.85</v>
      </c>
      <c r="G40" s="81">
        <f t="shared" si="13"/>
        <v>150</v>
      </c>
      <c r="H40" s="82">
        <v>0.5</v>
      </c>
      <c r="I40" s="46"/>
      <c r="J40" s="46"/>
      <c r="K40" s="46"/>
      <c r="L40" s="46"/>
      <c r="M40" s="46">
        <f>N40*500</f>
        <v>150</v>
      </c>
      <c r="N40" s="46">
        <v>0.3</v>
      </c>
      <c r="O40" s="29"/>
      <c r="P40" s="29"/>
      <c r="Q40" s="46">
        <f t="shared" si="17"/>
        <v>20</v>
      </c>
      <c r="R40" s="90">
        <v>0.05</v>
      </c>
      <c r="S40" s="72">
        <f t="shared" si="6"/>
        <v>85</v>
      </c>
      <c r="T40" s="14">
        <f>Z40+AC40</f>
        <v>0.16</v>
      </c>
      <c r="U40" s="28"/>
      <c r="V40" s="29"/>
      <c r="W40" s="18">
        <f t="shared" si="7"/>
        <v>5</v>
      </c>
      <c r="X40" s="46">
        <v>0.05</v>
      </c>
      <c r="Y40" s="18">
        <v>80</v>
      </c>
      <c r="Z40" s="18">
        <v>0.16</v>
      </c>
      <c r="AA40" s="40" t="s">
        <v>87</v>
      </c>
      <c r="AB40" s="40"/>
      <c r="AC40" s="41"/>
      <c r="AD40" s="15">
        <f t="shared" si="2"/>
        <v>160</v>
      </c>
      <c r="AE40" s="14">
        <f t="shared" si="8"/>
        <v>0.8</v>
      </c>
      <c r="AF40" s="95">
        <v>160</v>
      </c>
      <c r="AG40" s="101">
        <v>0.8</v>
      </c>
      <c r="AH40" s="42"/>
      <c r="AI40" s="43"/>
      <c r="AJ40" s="56"/>
      <c r="AK40" s="56"/>
      <c r="AL40" s="54"/>
      <c r="AM40" s="55"/>
    </row>
    <row r="41" spans="1:39" s="3" customFormat="1" ht="24" customHeight="1">
      <c r="A41" s="25" t="s">
        <v>54</v>
      </c>
      <c r="B41" s="69">
        <f t="shared" si="3"/>
        <v>1060</v>
      </c>
      <c r="C41" s="70">
        <f t="shared" si="4"/>
        <v>980</v>
      </c>
      <c r="D41" s="70">
        <f t="shared" si="5"/>
        <v>2</v>
      </c>
      <c r="E41" s="79">
        <v>790</v>
      </c>
      <c r="F41" s="80">
        <v>2</v>
      </c>
      <c r="G41" s="81">
        <f t="shared" si="13"/>
        <v>30</v>
      </c>
      <c r="H41" s="82">
        <v>0.1</v>
      </c>
      <c r="I41" s="46"/>
      <c r="J41" s="46"/>
      <c r="K41" s="46"/>
      <c r="L41" s="46"/>
      <c r="M41" s="46"/>
      <c r="N41" s="46"/>
      <c r="O41" s="29"/>
      <c r="P41" s="29"/>
      <c r="Q41" s="46">
        <f t="shared" si="17"/>
        <v>760</v>
      </c>
      <c r="R41" s="90">
        <v>1.9</v>
      </c>
      <c r="S41" s="72">
        <f t="shared" si="6"/>
        <v>190</v>
      </c>
      <c r="T41" s="14"/>
      <c r="U41" s="28"/>
      <c r="V41" s="29"/>
      <c r="W41" s="18">
        <f t="shared" si="7"/>
        <v>190</v>
      </c>
      <c r="X41" s="46">
        <v>1.9</v>
      </c>
      <c r="Y41" s="18"/>
      <c r="Z41" s="18"/>
      <c r="AA41" s="40" t="s">
        <v>88</v>
      </c>
      <c r="AB41" s="40"/>
      <c r="AC41" s="41"/>
      <c r="AD41" s="15">
        <f t="shared" si="2"/>
        <v>80</v>
      </c>
      <c r="AE41" s="14">
        <f t="shared" si="8"/>
        <v>0.4</v>
      </c>
      <c r="AF41" s="95">
        <v>80</v>
      </c>
      <c r="AG41" s="101">
        <v>0.4</v>
      </c>
      <c r="AH41" s="42"/>
      <c r="AI41" s="43"/>
      <c r="AJ41" s="56"/>
      <c r="AK41" s="56"/>
      <c r="AL41" s="54"/>
      <c r="AM41" s="55"/>
    </row>
    <row r="42" spans="1:39" s="3" customFormat="1" ht="24" customHeight="1">
      <c r="A42" s="25" t="s">
        <v>55</v>
      </c>
      <c r="B42" s="69">
        <f t="shared" si="3"/>
        <v>896</v>
      </c>
      <c r="C42" s="70">
        <f t="shared" si="4"/>
        <v>770</v>
      </c>
      <c r="D42" s="70">
        <f t="shared" si="5"/>
        <v>1.66</v>
      </c>
      <c r="E42" s="79">
        <v>570</v>
      </c>
      <c r="F42" s="80">
        <v>1.5</v>
      </c>
      <c r="G42" s="81">
        <f t="shared" si="13"/>
        <v>90</v>
      </c>
      <c r="H42" s="82">
        <v>0.3</v>
      </c>
      <c r="I42" s="46"/>
      <c r="J42" s="46"/>
      <c r="K42" s="46"/>
      <c r="L42" s="46"/>
      <c r="M42" s="46"/>
      <c r="N42" s="46"/>
      <c r="O42" s="29"/>
      <c r="P42" s="29"/>
      <c r="Q42" s="46">
        <f t="shared" si="17"/>
        <v>480</v>
      </c>
      <c r="R42" s="90">
        <v>1.2</v>
      </c>
      <c r="S42" s="72">
        <f t="shared" si="6"/>
        <v>200</v>
      </c>
      <c r="T42" s="14">
        <f>Z42+AC42</f>
        <v>0.16</v>
      </c>
      <c r="U42" s="28"/>
      <c r="V42" s="29"/>
      <c r="W42" s="18">
        <f t="shared" si="7"/>
        <v>120</v>
      </c>
      <c r="X42" s="46">
        <v>1.2</v>
      </c>
      <c r="Y42" s="18">
        <v>80</v>
      </c>
      <c r="Z42" s="18">
        <v>0.16</v>
      </c>
      <c r="AA42" s="40" t="s">
        <v>89</v>
      </c>
      <c r="AB42" s="40"/>
      <c r="AC42" s="41"/>
      <c r="AD42" s="15">
        <f t="shared" si="2"/>
        <v>126</v>
      </c>
      <c r="AE42" s="14">
        <f t="shared" si="8"/>
        <v>0.63</v>
      </c>
      <c r="AF42" s="95">
        <v>126</v>
      </c>
      <c r="AG42" s="101">
        <v>0.63</v>
      </c>
      <c r="AH42" s="42"/>
      <c r="AI42" s="43"/>
      <c r="AJ42" s="56"/>
      <c r="AK42" s="56"/>
      <c r="AL42" s="54"/>
      <c r="AM42" s="55"/>
    </row>
    <row r="43" spans="1:39" s="3" customFormat="1" ht="24" customHeight="1">
      <c r="A43" s="12" t="s">
        <v>56</v>
      </c>
      <c r="B43" s="69">
        <f t="shared" si="3"/>
        <v>680</v>
      </c>
      <c r="C43" s="70">
        <f t="shared" si="4"/>
        <v>180</v>
      </c>
      <c r="D43" s="70">
        <f t="shared" si="5"/>
        <v>0.36</v>
      </c>
      <c r="E43" s="71">
        <v>80</v>
      </c>
      <c r="F43" s="72">
        <v>0.2</v>
      </c>
      <c r="G43" s="73">
        <f t="shared" si="13"/>
        <v>0</v>
      </c>
      <c r="H43" s="74"/>
      <c r="I43" s="18"/>
      <c r="J43" s="18"/>
      <c r="K43" s="18"/>
      <c r="L43" s="18"/>
      <c r="M43" s="18"/>
      <c r="N43" s="18"/>
      <c r="O43" s="17"/>
      <c r="P43" s="17"/>
      <c r="Q43" s="18">
        <f t="shared" si="17"/>
        <v>80</v>
      </c>
      <c r="R43" s="44">
        <v>0.2</v>
      </c>
      <c r="S43" s="72">
        <f t="shared" si="6"/>
        <v>100</v>
      </c>
      <c r="T43" s="14">
        <f>Z43+AC43</f>
        <v>0.16</v>
      </c>
      <c r="U43" s="16"/>
      <c r="V43" s="17"/>
      <c r="W43" s="18">
        <f t="shared" si="7"/>
        <v>20</v>
      </c>
      <c r="X43" s="18">
        <v>0.2</v>
      </c>
      <c r="Y43" s="18">
        <v>80</v>
      </c>
      <c r="Z43" s="18">
        <v>0.16</v>
      </c>
      <c r="AA43" s="40" t="s">
        <v>90</v>
      </c>
      <c r="AB43" s="40"/>
      <c r="AC43" s="41"/>
      <c r="AD43" s="15">
        <f t="shared" si="2"/>
        <v>500</v>
      </c>
      <c r="AE43" s="14">
        <f t="shared" si="8"/>
        <v>2.5</v>
      </c>
      <c r="AF43" s="93"/>
      <c r="AG43" s="98"/>
      <c r="AH43" s="42">
        <f>AJ43+AL43</f>
        <v>500</v>
      </c>
      <c r="AI43" s="43">
        <f>AK43+AM43</f>
        <v>2.5</v>
      </c>
      <c r="AJ43" s="54">
        <v>500</v>
      </c>
      <c r="AK43" s="54">
        <v>2.5</v>
      </c>
      <c r="AL43" s="54"/>
      <c r="AM43" s="55"/>
    </row>
    <row r="44" spans="1:39" s="3" customFormat="1" ht="24" customHeight="1">
      <c r="A44" s="25" t="s">
        <v>57</v>
      </c>
      <c r="B44" s="69">
        <f t="shared" si="3"/>
        <v>2330</v>
      </c>
      <c r="C44" s="70">
        <f t="shared" si="4"/>
        <v>2290</v>
      </c>
      <c r="D44" s="70">
        <f t="shared" si="5"/>
        <v>4.66</v>
      </c>
      <c r="E44" s="79">
        <v>2180</v>
      </c>
      <c r="F44" s="80">
        <v>4.5</v>
      </c>
      <c r="G44" s="81">
        <f t="shared" si="13"/>
        <v>60</v>
      </c>
      <c r="H44" s="82">
        <v>0.2</v>
      </c>
      <c r="I44" s="46"/>
      <c r="J44" s="46"/>
      <c r="K44" s="46"/>
      <c r="L44" s="46"/>
      <c r="M44" s="46">
        <f>N44*500</f>
        <v>2000</v>
      </c>
      <c r="N44" s="46">
        <v>4</v>
      </c>
      <c r="O44" s="29"/>
      <c r="P44" s="29"/>
      <c r="Q44" s="46">
        <f t="shared" si="17"/>
        <v>120</v>
      </c>
      <c r="R44" s="90">
        <v>0.3</v>
      </c>
      <c r="S44" s="72">
        <f t="shared" si="6"/>
        <v>110</v>
      </c>
      <c r="T44" s="14">
        <f>Z44+AC44</f>
        <v>0.16</v>
      </c>
      <c r="U44" s="28"/>
      <c r="V44" s="29"/>
      <c r="W44" s="18">
        <f t="shared" si="7"/>
        <v>30</v>
      </c>
      <c r="X44" s="46">
        <v>0.3</v>
      </c>
      <c r="Y44" s="18">
        <v>80</v>
      </c>
      <c r="Z44" s="18">
        <v>0.16</v>
      </c>
      <c r="AA44" s="40" t="s">
        <v>91</v>
      </c>
      <c r="AB44" s="40"/>
      <c r="AC44" s="41"/>
      <c r="AD44" s="15">
        <f t="shared" si="2"/>
        <v>40</v>
      </c>
      <c r="AE44" s="14">
        <f t="shared" si="8"/>
        <v>0.2</v>
      </c>
      <c r="AF44" s="95">
        <v>40</v>
      </c>
      <c r="AG44" s="101">
        <v>0.2</v>
      </c>
      <c r="AH44" s="42"/>
      <c r="AI44" s="43"/>
      <c r="AJ44" s="56"/>
      <c r="AK44" s="56"/>
      <c r="AL44" s="54"/>
      <c r="AM44" s="55"/>
    </row>
    <row r="45" spans="1:39" s="2" customFormat="1" ht="24" customHeight="1">
      <c r="A45" s="25" t="s">
        <v>58</v>
      </c>
      <c r="B45" s="69">
        <f t="shared" si="3"/>
        <v>220</v>
      </c>
      <c r="C45" s="70">
        <f t="shared" si="4"/>
        <v>160</v>
      </c>
      <c r="D45" s="70">
        <f t="shared" si="5"/>
        <v>0.36</v>
      </c>
      <c r="E45" s="79">
        <v>70</v>
      </c>
      <c r="F45" s="80">
        <v>0.2</v>
      </c>
      <c r="G45" s="81">
        <f t="shared" si="13"/>
        <v>30</v>
      </c>
      <c r="H45" s="82">
        <v>0.1</v>
      </c>
      <c r="I45" s="46"/>
      <c r="J45" s="46"/>
      <c r="K45" s="46"/>
      <c r="L45" s="46"/>
      <c r="M45" s="46"/>
      <c r="N45" s="46"/>
      <c r="O45" s="29"/>
      <c r="P45" s="29"/>
      <c r="Q45" s="46">
        <f t="shared" si="17"/>
        <v>40</v>
      </c>
      <c r="R45" s="90">
        <v>0.1</v>
      </c>
      <c r="S45" s="72">
        <f t="shared" si="6"/>
        <v>90</v>
      </c>
      <c r="T45" s="14">
        <f>Z45+AC45</f>
        <v>0.16</v>
      </c>
      <c r="U45" s="28"/>
      <c r="V45" s="29"/>
      <c r="W45" s="18">
        <f t="shared" si="7"/>
        <v>10</v>
      </c>
      <c r="X45" s="46">
        <v>0.1</v>
      </c>
      <c r="Y45" s="18">
        <v>80</v>
      </c>
      <c r="Z45" s="18">
        <v>0.16</v>
      </c>
      <c r="AA45" s="40" t="s">
        <v>92</v>
      </c>
      <c r="AB45" s="40"/>
      <c r="AC45" s="41"/>
      <c r="AD45" s="15">
        <f t="shared" si="2"/>
        <v>60</v>
      </c>
      <c r="AE45" s="14">
        <f t="shared" si="8"/>
        <v>0.3</v>
      </c>
      <c r="AF45" s="95">
        <v>60</v>
      </c>
      <c r="AG45" s="101">
        <v>0.3</v>
      </c>
      <c r="AH45" s="42"/>
      <c r="AI45" s="43"/>
      <c r="AJ45" s="56"/>
      <c r="AK45" s="56"/>
      <c r="AL45" s="54"/>
      <c r="AM45" s="55"/>
    </row>
    <row r="46" spans="1:39" ht="24" customHeight="1">
      <c r="A46" s="19" t="s">
        <v>59</v>
      </c>
      <c r="B46" s="69">
        <f t="shared" si="3"/>
        <v>0</v>
      </c>
      <c r="C46" s="70">
        <f t="shared" si="4"/>
        <v>0</v>
      </c>
      <c r="D46" s="70">
        <f t="shared" si="5"/>
        <v>0</v>
      </c>
      <c r="E46" s="75"/>
      <c r="F46" s="76"/>
      <c r="G46" s="77"/>
      <c r="H46" s="78"/>
      <c r="I46" s="21"/>
      <c r="J46" s="21"/>
      <c r="K46" s="21"/>
      <c r="L46" s="21"/>
      <c r="M46" s="21"/>
      <c r="N46" s="21"/>
      <c r="O46" s="21"/>
      <c r="P46" s="21"/>
      <c r="Q46" s="21"/>
      <c r="R46" s="45"/>
      <c r="S46" s="72">
        <f t="shared" si="6"/>
        <v>0</v>
      </c>
      <c r="T46" s="14"/>
      <c r="U46" s="20"/>
      <c r="V46" s="21"/>
      <c r="W46" s="18"/>
      <c r="X46" s="21"/>
      <c r="Y46" s="18"/>
      <c r="Z46" s="18"/>
      <c r="AA46" s="18"/>
      <c r="AB46" s="18"/>
      <c r="AC46" s="44"/>
      <c r="AD46" s="15"/>
      <c r="AE46" s="14"/>
      <c r="AF46" s="94"/>
      <c r="AG46" s="99"/>
      <c r="AH46" s="42"/>
      <c r="AI46" s="43"/>
      <c r="AJ46" s="21"/>
      <c r="AK46" s="21"/>
      <c r="AL46" s="54"/>
      <c r="AM46" s="55"/>
    </row>
    <row r="47" spans="1:39" ht="24" customHeight="1">
      <c r="A47" s="19" t="s">
        <v>60</v>
      </c>
      <c r="B47" s="69">
        <f t="shared" si="3"/>
        <v>0</v>
      </c>
      <c r="C47" s="70">
        <f t="shared" si="4"/>
        <v>0</v>
      </c>
      <c r="D47" s="70">
        <f t="shared" si="5"/>
        <v>0</v>
      </c>
      <c r="E47" s="75"/>
      <c r="F47" s="76"/>
      <c r="G47" s="77"/>
      <c r="H47" s="78"/>
      <c r="I47" s="21"/>
      <c r="J47" s="21"/>
      <c r="K47" s="21"/>
      <c r="L47" s="21"/>
      <c r="M47" s="21"/>
      <c r="N47" s="21"/>
      <c r="O47" s="21"/>
      <c r="P47" s="21"/>
      <c r="Q47" s="21"/>
      <c r="R47" s="45"/>
      <c r="S47" s="72">
        <f t="shared" si="6"/>
        <v>0</v>
      </c>
      <c r="T47" s="14"/>
      <c r="U47" s="20"/>
      <c r="V47" s="21"/>
      <c r="W47" s="18"/>
      <c r="X47" s="21"/>
      <c r="Y47" s="18"/>
      <c r="Z47" s="18"/>
      <c r="AA47" s="18"/>
      <c r="AB47" s="18"/>
      <c r="AC47" s="44"/>
      <c r="AD47" s="15"/>
      <c r="AE47" s="14"/>
      <c r="AF47" s="94"/>
      <c r="AG47" s="99"/>
      <c r="AH47" s="42"/>
      <c r="AI47" s="43"/>
      <c r="AJ47" s="21"/>
      <c r="AK47" s="21"/>
      <c r="AL47" s="54"/>
      <c r="AM47" s="55"/>
    </row>
    <row r="48" spans="1:39" ht="24" customHeight="1">
      <c r="A48" s="12" t="s">
        <v>61</v>
      </c>
      <c r="B48" s="69">
        <f t="shared" si="3"/>
        <v>100</v>
      </c>
      <c r="C48" s="70">
        <f t="shared" si="4"/>
        <v>100</v>
      </c>
      <c r="D48" s="70">
        <f t="shared" si="5"/>
        <v>0.2</v>
      </c>
      <c r="E48" s="71">
        <v>80</v>
      </c>
      <c r="F48" s="72">
        <v>0.2</v>
      </c>
      <c r="G48" s="73"/>
      <c r="H48" s="74"/>
      <c r="I48" s="17"/>
      <c r="J48" s="17"/>
      <c r="K48" s="18"/>
      <c r="L48" s="17"/>
      <c r="M48" s="18"/>
      <c r="N48" s="18"/>
      <c r="O48" s="17"/>
      <c r="P48" s="17"/>
      <c r="Q48" s="18">
        <f>R48*400</f>
        <v>80</v>
      </c>
      <c r="R48" s="44">
        <v>0.2</v>
      </c>
      <c r="S48" s="72">
        <f t="shared" si="6"/>
        <v>20</v>
      </c>
      <c r="T48" s="14"/>
      <c r="U48" s="16"/>
      <c r="V48" s="17"/>
      <c r="W48" s="18">
        <f>X48*100</f>
        <v>20</v>
      </c>
      <c r="X48" s="18">
        <v>0.2</v>
      </c>
      <c r="Y48" s="18"/>
      <c r="Z48" s="18"/>
      <c r="AA48" s="18"/>
      <c r="AB48" s="18"/>
      <c r="AC48" s="44"/>
      <c r="AD48" s="15"/>
      <c r="AE48" s="14"/>
      <c r="AF48" s="93"/>
      <c r="AG48" s="98"/>
      <c r="AH48" s="42"/>
      <c r="AI48" s="43"/>
      <c r="AJ48" s="21"/>
      <c r="AK48" s="21"/>
      <c r="AL48" s="54"/>
      <c r="AM48" s="55"/>
    </row>
    <row r="49" spans="1:39" ht="24" customHeight="1">
      <c r="A49" s="30" t="s">
        <v>62</v>
      </c>
      <c r="B49" s="83">
        <f t="shared" si="3"/>
        <v>3197</v>
      </c>
      <c r="C49" s="84">
        <f t="shared" si="4"/>
        <v>2697</v>
      </c>
      <c r="D49" s="70">
        <f t="shared" si="5"/>
        <v>5.3900000000000006</v>
      </c>
      <c r="E49" s="85">
        <v>2092</v>
      </c>
      <c r="F49" s="86">
        <v>5.23</v>
      </c>
      <c r="G49" s="87"/>
      <c r="H49" s="88"/>
      <c r="I49" s="34"/>
      <c r="J49" s="34"/>
      <c r="K49" s="57"/>
      <c r="L49" s="34"/>
      <c r="M49" s="34"/>
      <c r="N49" s="34"/>
      <c r="O49" s="34">
        <f>P49*400</f>
        <v>2092</v>
      </c>
      <c r="P49" s="34">
        <v>5.23</v>
      </c>
      <c r="Q49" s="34"/>
      <c r="R49" s="47"/>
      <c r="S49" s="86">
        <f t="shared" si="6"/>
        <v>605</v>
      </c>
      <c r="T49" s="32">
        <f>Z49+AC49</f>
        <v>0.16</v>
      </c>
      <c r="U49" s="33">
        <f>V49*100</f>
        <v>523</v>
      </c>
      <c r="V49" s="34">
        <v>5.23</v>
      </c>
      <c r="W49" s="34"/>
      <c r="X49" s="34"/>
      <c r="Y49" s="34"/>
      <c r="Z49" s="34"/>
      <c r="AA49" s="34"/>
      <c r="AB49" s="34">
        <v>82</v>
      </c>
      <c r="AC49" s="47">
        <v>0.16</v>
      </c>
      <c r="AD49" s="31">
        <f>AF49+AH49</f>
        <v>500</v>
      </c>
      <c r="AE49" s="32">
        <f>AG49+AI49</f>
        <v>2.5</v>
      </c>
      <c r="AF49" s="96">
        <v>200</v>
      </c>
      <c r="AG49" s="102">
        <v>1</v>
      </c>
      <c r="AH49" s="48">
        <f>AJ49+AL49</f>
        <v>300</v>
      </c>
      <c r="AI49" s="49">
        <f>AK49+AM49</f>
        <v>1.5</v>
      </c>
      <c r="AJ49" s="57"/>
      <c r="AK49" s="57"/>
      <c r="AL49" s="58">
        <v>300</v>
      </c>
      <c r="AM49" s="59">
        <v>1.5</v>
      </c>
    </row>
  </sheetData>
  <mergeCells count="33">
    <mergeCell ref="AJ5:AK5"/>
    <mergeCell ref="AL5:AM5"/>
    <mergeCell ref="A3:A6"/>
    <mergeCell ref="B3:B6"/>
    <mergeCell ref="C4:C6"/>
    <mergeCell ref="D4:D6"/>
    <mergeCell ref="E5:E6"/>
    <mergeCell ref="F5:F6"/>
    <mergeCell ref="S5:S6"/>
    <mergeCell ref="T5:T6"/>
    <mergeCell ref="AD4:AD6"/>
    <mergeCell ref="AE4:AE6"/>
    <mergeCell ref="AF5:AF6"/>
    <mergeCell ref="AG5:AG6"/>
    <mergeCell ref="AH5:AH6"/>
    <mergeCell ref="AI5:AI6"/>
    <mergeCell ref="Q5:R5"/>
    <mergeCell ref="U5:V5"/>
    <mergeCell ref="W5:X5"/>
    <mergeCell ref="Y5:AA5"/>
    <mergeCell ref="AB5:AC5"/>
    <mergeCell ref="G5:H5"/>
    <mergeCell ref="I5:J5"/>
    <mergeCell ref="K5:L5"/>
    <mergeCell ref="M5:N5"/>
    <mergeCell ref="O5:P5"/>
    <mergeCell ref="A1:AM1"/>
    <mergeCell ref="C3:AC3"/>
    <mergeCell ref="AD3:AM3"/>
    <mergeCell ref="E4:R4"/>
    <mergeCell ref="S4:AC4"/>
    <mergeCell ref="AF4:AG4"/>
    <mergeCell ref="AH4:AM4"/>
  </mergeCells>
  <phoneticPr fontId="25" type="noConversion"/>
  <pageMargins left="0.75138888888888899" right="0.35416666666666702" top="0.60624999999999996" bottom="0.66874999999999996" header="0.5" footer="0.5"/>
  <pageSetup paperSize="9" scale="41" fitToHeight="0"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EJ49"/>
  <sheetViews>
    <sheetView tabSelected="1" zoomScale="85" zoomScaleNormal="85" workbookViewId="0">
      <pane xSplit="1" topLeftCell="B1" activePane="topRight" state="frozen"/>
      <selection pane="topRight" activeCell="A48" sqref="A48:XFD48"/>
    </sheetView>
  </sheetViews>
  <sheetFormatPr defaultColWidth="9" defaultRowHeight="13.5"/>
  <cols>
    <col min="1" max="1" width="13.875" style="2" customWidth="1"/>
    <col min="2" max="3" width="8.625" style="2" customWidth="1"/>
    <col min="4" max="11" width="8.25" style="2" customWidth="1"/>
    <col min="12" max="12" width="12" style="2" customWidth="1"/>
    <col min="13" max="13" width="9.5" style="2" customWidth="1"/>
    <col min="14" max="14" width="7.625" style="2" customWidth="1"/>
    <col min="15" max="15" width="8.125" style="2" customWidth="1"/>
    <col min="16" max="17" width="6.625" style="2" customWidth="1"/>
    <col min="18" max="16364" width="9" style="2"/>
  </cols>
  <sheetData>
    <row r="1" spans="1:20" ht="24">
      <c r="A1" s="124" t="s">
        <v>93</v>
      </c>
      <c r="B1" s="124"/>
      <c r="C1" s="124"/>
      <c r="D1" s="124"/>
      <c r="E1" s="124"/>
      <c r="F1" s="124"/>
      <c r="G1" s="124"/>
      <c r="H1" s="124"/>
      <c r="I1" s="124"/>
      <c r="J1" s="124"/>
      <c r="K1" s="124"/>
      <c r="L1" s="124"/>
      <c r="M1" s="124"/>
      <c r="N1" s="124"/>
      <c r="O1" s="124"/>
      <c r="P1" s="124"/>
      <c r="Q1" s="124"/>
      <c r="R1" s="124"/>
      <c r="S1" s="124"/>
      <c r="T1" s="124"/>
    </row>
    <row r="2" spans="1:20" ht="17.100000000000001" customHeight="1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T2" s="50" t="s">
        <v>1</v>
      </c>
    </row>
    <row r="3" spans="1:20" s="1" customFormat="1" ht="20.100000000000001" customHeight="1">
      <c r="A3" s="135" t="s">
        <v>2</v>
      </c>
      <c r="B3" s="175" t="s">
        <v>6</v>
      </c>
      <c r="C3" s="183" t="s">
        <v>63</v>
      </c>
      <c r="D3" s="150" t="s">
        <v>4</v>
      </c>
      <c r="E3" s="150"/>
      <c r="F3" s="150"/>
      <c r="G3" s="150"/>
      <c r="H3" s="150"/>
      <c r="I3" s="150"/>
      <c r="J3" s="150"/>
      <c r="K3" s="150"/>
      <c r="L3" s="150"/>
      <c r="M3" s="150"/>
      <c r="N3" s="150"/>
      <c r="O3" s="154" t="s">
        <v>5</v>
      </c>
      <c r="P3" s="154"/>
      <c r="Q3" s="154"/>
      <c r="R3" s="154"/>
      <c r="S3" s="154"/>
      <c r="T3" s="154"/>
    </row>
    <row r="4" spans="1:20" s="1" customFormat="1" ht="20.100000000000001" customHeight="1">
      <c r="A4" s="136"/>
      <c r="B4" s="176"/>
      <c r="C4" s="184"/>
      <c r="D4" s="155" t="s">
        <v>65</v>
      </c>
      <c r="E4" s="150"/>
      <c r="F4" s="150"/>
      <c r="G4" s="150"/>
      <c r="H4" s="150"/>
      <c r="I4" s="150"/>
      <c r="J4" s="150"/>
      <c r="K4" s="150"/>
      <c r="L4" s="150"/>
      <c r="M4" s="150"/>
      <c r="N4" s="150"/>
      <c r="O4" s="156" t="s">
        <v>65</v>
      </c>
      <c r="P4" s="158"/>
      <c r="Q4" s="158"/>
      <c r="R4" s="158"/>
      <c r="S4" s="158"/>
      <c r="T4" s="159"/>
    </row>
    <row r="5" spans="1:20" s="1" customFormat="1" ht="33" customHeight="1">
      <c r="A5" s="137"/>
      <c r="B5" s="176"/>
      <c r="C5" s="184"/>
      <c r="D5" s="150" t="s">
        <v>67</v>
      </c>
      <c r="E5" s="146" t="s">
        <v>10</v>
      </c>
      <c r="F5" s="164" t="s">
        <v>15</v>
      </c>
      <c r="G5" s="162"/>
      <c r="H5" s="161" t="s">
        <v>16</v>
      </c>
      <c r="I5" s="162"/>
      <c r="J5" s="131" t="s">
        <v>68</v>
      </c>
      <c r="K5" s="131"/>
      <c r="L5" s="131"/>
      <c r="M5" s="131" t="s">
        <v>69</v>
      </c>
      <c r="N5" s="165"/>
      <c r="O5" s="179" t="s">
        <v>70</v>
      </c>
      <c r="P5" s="166" t="s">
        <v>10</v>
      </c>
      <c r="Q5" s="166" t="s">
        <v>71</v>
      </c>
      <c r="R5" s="167"/>
      <c r="S5" s="166" t="s">
        <v>72</v>
      </c>
      <c r="T5" s="168"/>
    </row>
    <row r="6" spans="1:20" s="1" customFormat="1" ht="50.1" customHeight="1">
      <c r="A6" s="138"/>
      <c r="B6" s="182"/>
      <c r="C6" s="184"/>
      <c r="D6" s="185"/>
      <c r="E6" s="172"/>
      <c r="F6" s="5" t="s">
        <v>73</v>
      </c>
      <c r="G6" s="6" t="s">
        <v>9</v>
      </c>
      <c r="H6" s="6" t="s">
        <v>74</v>
      </c>
      <c r="I6" s="6" t="s">
        <v>9</v>
      </c>
      <c r="J6" s="35" t="s">
        <v>18</v>
      </c>
      <c r="K6" s="35" t="s">
        <v>9</v>
      </c>
      <c r="L6" s="35" t="s">
        <v>75</v>
      </c>
      <c r="M6" s="35" t="s">
        <v>18</v>
      </c>
      <c r="N6" s="36" t="s">
        <v>9</v>
      </c>
      <c r="O6" s="180"/>
      <c r="P6" s="181"/>
      <c r="Q6" s="35" t="s">
        <v>8</v>
      </c>
      <c r="R6" s="35" t="s">
        <v>9</v>
      </c>
      <c r="S6" s="35" t="s">
        <v>8</v>
      </c>
      <c r="T6" s="36" t="s">
        <v>9</v>
      </c>
    </row>
    <row r="7" spans="1:20" ht="18" customHeight="1">
      <c r="A7" s="7" t="s">
        <v>20</v>
      </c>
      <c r="B7" s="8">
        <f>SUM(B8:B49)</f>
        <v>4390</v>
      </c>
      <c r="C7" s="8">
        <f>SUM(C8:C49)</f>
        <v>8.8000000000000007</v>
      </c>
      <c r="D7" s="9">
        <f t="shared" ref="D7:K7" si="0">SUM(D8:D49)</f>
        <v>3133</v>
      </c>
      <c r="E7" s="8">
        <f t="shared" si="0"/>
        <v>2.52</v>
      </c>
      <c r="F7" s="10">
        <f t="shared" si="0"/>
        <v>523</v>
      </c>
      <c r="G7" s="11">
        <f t="shared" si="0"/>
        <v>5.23</v>
      </c>
      <c r="H7" s="11">
        <f t="shared" si="0"/>
        <v>1348</v>
      </c>
      <c r="I7" s="11">
        <f t="shared" si="0"/>
        <v>13.479999999999999</v>
      </c>
      <c r="J7" s="11">
        <f t="shared" si="0"/>
        <v>1120</v>
      </c>
      <c r="K7" s="11">
        <f t="shared" si="0"/>
        <v>2.2399999999999998</v>
      </c>
      <c r="L7" s="11"/>
      <c r="M7" s="11">
        <f>SUM(M8:M49)</f>
        <v>142</v>
      </c>
      <c r="N7" s="37">
        <f>SUM(N8:N49)</f>
        <v>0.28000000000000003</v>
      </c>
      <c r="O7" s="38">
        <f t="shared" ref="O7:T7" si="1">SUM(O8:O49)</f>
        <v>1257</v>
      </c>
      <c r="P7" s="39">
        <f t="shared" si="1"/>
        <v>6.28</v>
      </c>
      <c r="Q7" s="39">
        <f t="shared" si="1"/>
        <v>500</v>
      </c>
      <c r="R7" s="39">
        <f t="shared" si="1"/>
        <v>2.5</v>
      </c>
      <c r="S7" s="39">
        <f t="shared" si="1"/>
        <v>757</v>
      </c>
      <c r="T7" s="51">
        <f t="shared" si="1"/>
        <v>3.7800000000000002</v>
      </c>
    </row>
    <row r="8" spans="1:20" ht="18" customHeight="1">
      <c r="A8" s="12" t="s">
        <v>21</v>
      </c>
      <c r="B8" s="13">
        <f>D8+O8</f>
        <v>80</v>
      </c>
      <c r="C8" s="14">
        <f>E8+P8</f>
        <v>0.16</v>
      </c>
      <c r="D8" s="15">
        <f t="shared" ref="D8:D10" si="2">F8+H8+J8+M8</f>
        <v>80</v>
      </c>
      <c r="E8" s="14">
        <f>K8+N8</f>
        <v>0.16</v>
      </c>
      <c r="F8" s="16"/>
      <c r="G8" s="17"/>
      <c r="H8" s="18"/>
      <c r="I8" s="18"/>
      <c r="J8" s="18">
        <v>80</v>
      </c>
      <c r="K8" s="18">
        <v>0.16</v>
      </c>
      <c r="L8" s="40" t="s">
        <v>76</v>
      </c>
      <c r="M8" s="40"/>
      <c r="N8" s="41"/>
      <c r="O8" s="42"/>
      <c r="P8" s="43"/>
      <c r="Q8" s="21"/>
      <c r="R8" s="21"/>
      <c r="S8" s="52"/>
      <c r="T8" s="53"/>
    </row>
    <row r="9" spans="1:20" ht="18" customHeight="1">
      <c r="A9" s="12" t="s">
        <v>22</v>
      </c>
      <c r="B9" s="13">
        <f t="shared" ref="B9:B45" si="3">D9+O9</f>
        <v>180</v>
      </c>
      <c r="C9" s="14">
        <f>E9+P9</f>
        <v>0.16</v>
      </c>
      <c r="D9" s="15">
        <f t="shared" si="2"/>
        <v>180</v>
      </c>
      <c r="E9" s="14">
        <f>K9+N9</f>
        <v>0.16</v>
      </c>
      <c r="F9" s="16"/>
      <c r="G9" s="17"/>
      <c r="H9" s="18">
        <f>I9*100</f>
        <v>100</v>
      </c>
      <c r="I9" s="18">
        <v>1</v>
      </c>
      <c r="J9" s="18">
        <v>80</v>
      </c>
      <c r="K9" s="18">
        <v>0.16</v>
      </c>
      <c r="L9" s="40" t="s">
        <v>77</v>
      </c>
      <c r="M9" s="40"/>
      <c r="N9" s="41"/>
      <c r="O9" s="42"/>
      <c r="P9" s="43"/>
      <c r="Q9" s="21"/>
      <c r="R9" s="21"/>
      <c r="S9" s="52"/>
      <c r="T9" s="53"/>
    </row>
    <row r="10" spans="1:20" ht="18" customHeight="1">
      <c r="A10" s="12" t="s">
        <v>23</v>
      </c>
      <c r="B10" s="13">
        <f t="shared" si="3"/>
        <v>39</v>
      </c>
      <c r="C10" s="14"/>
      <c r="D10" s="15">
        <f t="shared" si="2"/>
        <v>39</v>
      </c>
      <c r="E10" s="14"/>
      <c r="F10" s="16"/>
      <c r="G10" s="17"/>
      <c r="H10" s="18">
        <f>I10*100</f>
        <v>39</v>
      </c>
      <c r="I10" s="18">
        <v>0.39</v>
      </c>
      <c r="J10" s="18"/>
      <c r="K10" s="18"/>
      <c r="L10" s="18"/>
      <c r="M10" s="18"/>
      <c r="N10" s="44"/>
      <c r="O10" s="42"/>
      <c r="P10" s="43"/>
      <c r="Q10" s="21"/>
      <c r="R10" s="21"/>
      <c r="S10" s="52"/>
      <c r="T10" s="53"/>
    </row>
    <row r="11" spans="1:20" ht="18" customHeight="1">
      <c r="A11" s="19" t="s">
        <v>24</v>
      </c>
      <c r="B11" s="13"/>
      <c r="C11" s="14"/>
      <c r="D11" s="15"/>
      <c r="E11" s="14"/>
      <c r="F11" s="20"/>
      <c r="G11" s="21"/>
      <c r="H11" s="18"/>
      <c r="I11" s="21"/>
      <c r="J11" s="18"/>
      <c r="K11" s="18"/>
      <c r="L11" s="18"/>
      <c r="M11" s="18"/>
      <c r="N11" s="44"/>
      <c r="O11" s="42"/>
      <c r="P11" s="43"/>
      <c r="Q11" s="21"/>
      <c r="R11" s="21"/>
      <c r="S11" s="52"/>
      <c r="T11" s="53"/>
    </row>
    <row r="12" spans="1:20" ht="18" customHeight="1">
      <c r="A12" s="12" t="s">
        <v>25</v>
      </c>
      <c r="B12" s="13"/>
      <c r="C12" s="14"/>
      <c r="D12" s="15"/>
      <c r="E12" s="14"/>
      <c r="F12" s="16"/>
      <c r="G12" s="17"/>
      <c r="H12" s="18"/>
      <c r="I12" s="18"/>
      <c r="J12" s="18"/>
      <c r="K12" s="18"/>
      <c r="L12" s="21"/>
      <c r="M12" s="21"/>
      <c r="N12" s="45"/>
      <c r="O12" s="42"/>
      <c r="P12" s="43"/>
      <c r="Q12" s="21"/>
      <c r="R12" s="21"/>
      <c r="S12" s="54"/>
      <c r="T12" s="55"/>
    </row>
    <row r="13" spans="1:20" ht="18" customHeight="1">
      <c r="A13" s="12" t="s">
        <v>26</v>
      </c>
      <c r="B13" s="13">
        <f t="shared" si="3"/>
        <v>57</v>
      </c>
      <c r="C13" s="14">
        <f>E13+P13</f>
        <v>0.28000000000000003</v>
      </c>
      <c r="D13" s="15"/>
      <c r="E13" s="14"/>
      <c r="F13" s="22"/>
      <c r="G13" s="18"/>
      <c r="H13" s="18"/>
      <c r="I13" s="18"/>
      <c r="J13" s="18"/>
      <c r="K13" s="18"/>
      <c r="L13" s="18"/>
      <c r="M13" s="18"/>
      <c r="N13" s="44"/>
      <c r="O13" s="42">
        <f>Q13+S13</f>
        <v>57</v>
      </c>
      <c r="P13" s="43">
        <f>R13+T13</f>
        <v>0.28000000000000003</v>
      </c>
      <c r="Q13" s="21"/>
      <c r="R13" s="21"/>
      <c r="S13" s="54">
        <v>57</v>
      </c>
      <c r="T13" s="55">
        <v>0.28000000000000003</v>
      </c>
    </row>
    <row r="14" spans="1:20" ht="18" customHeight="1">
      <c r="A14" s="12" t="s">
        <v>27</v>
      </c>
      <c r="B14" s="13"/>
      <c r="C14" s="14"/>
      <c r="D14" s="15"/>
      <c r="E14" s="14"/>
      <c r="F14" s="16"/>
      <c r="G14" s="17"/>
      <c r="H14" s="18"/>
      <c r="I14" s="18"/>
      <c r="J14" s="18"/>
      <c r="K14" s="18"/>
      <c r="L14" s="18"/>
      <c r="M14" s="18"/>
      <c r="N14" s="44"/>
      <c r="O14" s="42"/>
      <c r="P14" s="43"/>
      <c r="Q14" s="21"/>
      <c r="R14" s="21"/>
      <c r="S14" s="54"/>
      <c r="T14" s="55"/>
    </row>
    <row r="15" spans="1:20" ht="18" customHeight="1">
      <c r="A15" s="12" t="s">
        <v>28</v>
      </c>
      <c r="B15" s="13"/>
      <c r="C15" s="14"/>
      <c r="D15" s="15"/>
      <c r="E15" s="14"/>
      <c r="F15" s="16"/>
      <c r="G15" s="17"/>
      <c r="H15" s="18"/>
      <c r="I15" s="18"/>
      <c r="J15" s="18"/>
      <c r="K15" s="18"/>
      <c r="L15" s="18"/>
      <c r="M15" s="18"/>
      <c r="N15" s="44"/>
      <c r="O15" s="42"/>
      <c r="P15" s="43"/>
      <c r="Q15" s="21"/>
      <c r="R15" s="21"/>
      <c r="S15" s="54"/>
      <c r="T15" s="55"/>
    </row>
    <row r="16" spans="1:20" s="2" customFormat="1" ht="18" customHeight="1">
      <c r="A16" s="12" t="s">
        <v>29</v>
      </c>
      <c r="B16" s="13"/>
      <c r="C16" s="14"/>
      <c r="D16" s="15"/>
      <c r="E16" s="14"/>
      <c r="F16" s="22"/>
      <c r="G16" s="18"/>
      <c r="H16" s="18"/>
      <c r="I16" s="18"/>
      <c r="J16" s="18"/>
      <c r="K16" s="18"/>
      <c r="L16" s="18"/>
      <c r="M16" s="18"/>
      <c r="N16" s="44"/>
      <c r="O16" s="42"/>
      <c r="P16" s="43"/>
      <c r="Q16" s="21"/>
      <c r="R16" s="21"/>
      <c r="S16" s="54"/>
      <c r="T16" s="55"/>
    </row>
    <row r="17" spans="1:20" ht="18" customHeight="1">
      <c r="A17" s="12" t="s">
        <v>30</v>
      </c>
      <c r="B17" s="13"/>
      <c r="C17" s="14"/>
      <c r="D17" s="15"/>
      <c r="E17" s="14"/>
      <c r="F17" s="22"/>
      <c r="G17" s="18"/>
      <c r="H17" s="18"/>
      <c r="I17" s="18"/>
      <c r="J17" s="18"/>
      <c r="K17" s="18"/>
      <c r="L17" s="18"/>
      <c r="M17" s="18"/>
      <c r="N17" s="44"/>
      <c r="O17" s="42"/>
      <c r="P17" s="43"/>
      <c r="Q17" s="21"/>
      <c r="R17" s="21"/>
      <c r="S17" s="54"/>
      <c r="T17" s="55"/>
    </row>
    <row r="18" spans="1:20" ht="18" customHeight="1">
      <c r="A18" s="12" t="s">
        <v>31</v>
      </c>
      <c r="B18" s="13">
        <f t="shared" si="3"/>
        <v>40</v>
      </c>
      <c r="C18" s="14"/>
      <c r="D18" s="15">
        <f t="shared" ref="D18:D45" si="4">F18+H18+J18+M18</f>
        <v>40</v>
      </c>
      <c r="E18" s="14"/>
      <c r="F18" s="16"/>
      <c r="G18" s="17"/>
      <c r="H18" s="18">
        <f t="shared" ref="H18:H24" si="5">I18*100</f>
        <v>40</v>
      </c>
      <c r="I18" s="18">
        <v>0.4</v>
      </c>
      <c r="J18" s="18"/>
      <c r="K18" s="18"/>
      <c r="L18" s="18"/>
      <c r="M18" s="18"/>
      <c r="N18" s="44"/>
      <c r="O18" s="42"/>
      <c r="P18" s="43"/>
      <c r="Q18" s="21"/>
      <c r="R18" s="21"/>
      <c r="S18" s="54"/>
      <c r="T18" s="55"/>
    </row>
    <row r="19" spans="1:20" ht="18" customHeight="1">
      <c r="A19" s="12" t="s">
        <v>32</v>
      </c>
      <c r="B19" s="13"/>
      <c r="C19" s="14"/>
      <c r="D19" s="15"/>
      <c r="E19" s="14"/>
      <c r="F19" s="22"/>
      <c r="G19" s="18"/>
      <c r="H19" s="18"/>
      <c r="I19" s="18"/>
      <c r="J19" s="18"/>
      <c r="K19" s="18"/>
      <c r="L19" s="18"/>
      <c r="M19" s="18"/>
      <c r="N19" s="44"/>
      <c r="O19" s="42"/>
      <c r="P19" s="43"/>
      <c r="Q19" s="21"/>
      <c r="R19" s="21"/>
      <c r="S19" s="54"/>
      <c r="T19" s="55"/>
    </row>
    <row r="20" spans="1:20" ht="18" customHeight="1">
      <c r="A20" s="12" t="s">
        <v>33</v>
      </c>
      <c r="B20" s="13"/>
      <c r="C20" s="14"/>
      <c r="D20" s="15"/>
      <c r="E20" s="14"/>
      <c r="F20" s="16"/>
      <c r="G20" s="17"/>
      <c r="H20" s="18"/>
      <c r="I20" s="18"/>
      <c r="J20" s="18"/>
      <c r="K20" s="18"/>
      <c r="L20" s="18"/>
      <c r="M20" s="18"/>
      <c r="N20" s="44"/>
      <c r="O20" s="42"/>
      <c r="P20" s="43"/>
      <c r="Q20" s="21"/>
      <c r="R20" s="21"/>
      <c r="S20" s="54"/>
      <c r="T20" s="55"/>
    </row>
    <row r="21" spans="1:20" ht="18" customHeight="1">
      <c r="A21" s="12" t="s">
        <v>34</v>
      </c>
      <c r="B21" s="13">
        <f t="shared" si="3"/>
        <v>15</v>
      </c>
      <c r="C21" s="14"/>
      <c r="D21" s="15">
        <f t="shared" si="4"/>
        <v>15</v>
      </c>
      <c r="E21" s="14"/>
      <c r="F21" s="16"/>
      <c r="G21" s="17"/>
      <c r="H21" s="18">
        <f t="shared" si="5"/>
        <v>15</v>
      </c>
      <c r="I21" s="18">
        <v>0.15</v>
      </c>
      <c r="J21" s="18"/>
      <c r="K21" s="18"/>
      <c r="L21" s="18"/>
      <c r="M21" s="18"/>
      <c r="N21" s="44"/>
      <c r="O21" s="42"/>
      <c r="P21" s="43"/>
      <c r="Q21" s="21"/>
      <c r="R21" s="21"/>
      <c r="S21" s="54"/>
      <c r="T21" s="55"/>
    </row>
    <row r="22" spans="1:20" s="2" customFormat="1" ht="18" customHeight="1">
      <c r="A22" s="12" t="s">
        <v>35</v>
      </c>
      <c r="B22" s="13">
        <f t="shared" si="3"/>
        <v>0</v>
      </c>
      <c r="C22" s="14"/>
      <c r="D22" s="15"/>
      <c r="E22" s="14"/>
      <c r="F22" s="16"/>
      <c r="G22" s="17"/>
      <c r="H22" s="18"/>
      <c r="I22" s="18"/>
      <c r="J22" s="18"/>
      <c r="K22" s="18"/>
      <c r="L22" s="18"/>
      <c r="M22" s="18"/>
      <c r="N22" s="44"/>
      <c r="O22" s="42"/>
      <c r="P22" s="43"/>
      <c r="Q22" s="21"/>
      <c r="R22" s="21"/>
      <c r="S22" s="54"/>
      <c r="T22" s="55"/>
    </row>
    <row r="23" spans="1:20" ht="18" customHeight="1">
      <c r="A23" s="12" t="s">
        <v>36</v>
      </c>
      <c r="B23" s="13">
        <f t="shared" si="3"/>
        <v>62</v>
      </c>
      <c r="C23" s="14"/>
      <c r="D23" s="15">
        <f t="shared" si="4"/>
        <v>62</v>
      </c>
      <c r="E23" s="14"/>
      <c r="F23" s="16"/>
      <c r="G23" s="17"/>
      <c r="H23" s="18">
        <f t="shared" si="5"/>
        <v>62</v>
      </c>
      <c r="I23" s="18">
        <v>0.62</v>
      </c>
      <c r="J23" s="18"/>
      <c r="K23" s="18"/>
      <c r="L23" s="18"/>
      <c r="M23" s="18"/>
      <c r="N23" s="44"/>
      <c r="O23" s="42"/>
      <c r="P23" s="43"/>
      <c r="Q23" s="21"/>
      <c r="R23" s="21"/>
      <c r="S23" s="54"/>
      <c r="T23" s="55"/>
    </row>
    <row r="24" spans="1:20" ht="18" customHeight="1">
      <c r="A24" s="12" t="s">
        <v>37</v>
      </c>
      <c r="B24" s="13">
        <f t="shared" si="3"/>
        <v>300</v>
      </c>
      <c r="C24" s="14">
        <f>E24+P24</f>
        <v>1</v>
      </c>
      <c r="D24" s="15">
        <f t="shared" si="4"/>
        <v>100</v>
      </c>
      <c r="E24" s="14"/>
      <c r="F24" s="16"/>
      <c r="G24" s="17"/>
      <c r="H24" s="18">
        <f t="shared" si="5"/>
        <v>100</v>
      </c>
      <c r="I24" s="18">
        <v>1</v>
      </c>
      <c r="J24" s="18"/>
      <c r="K24" s="18"/>
      <c r="L24" s="18"/>
      <c r="M24" s="18"/>
      <c r="N24" s="44"/>
      <c r="O24" s="42">
        <f>Q24+S24</f>
        <v>200</v>
      </c>
      <c r="P24" s="43">
        <f>R24+T24</f>
        <v>1</v>
      </c>
      <c r="Q24" s="21"/>
      <c r="R24" s="21"/>
      <c r="S24" s="54">
        <v>200</v>
      </c>
      <c r="T24" s="55">
        <v>1</v>
      </c>
    </row>
    <row r="25" spans="1:20" ht="18" customHeight="1">
      <c r="A25" s="12" t="s">
        <v>38</v>
      </c>
      <c r="B25" s="13"/>
      <c r="C25" s="14"/>
      <c r="D25" s="15"/>
      <c r="E25" s="14"/>
      <c r="F25" s="22"/>
      <c r="G25" s="18"/>
      <c r="H25" s="18"/>
      <c r="I25" s="18"/>
      <c r="J25" s="18"/>
      <c r="K25" s="18"/>
      <c r="L25" s="18"/>
      <c r="M25" s="18"/>
      <c r="N25" s="44"/>
      <c r="O25" s="42"/>
      <c r="P25" s="43"/>
      <c r="Q25" s="21"/>
      <c r="R25" s="21"/>
      <c r="S25" s="54"/>
      <c r="T25" s="55"/>
    </row>
    <row r="26" spans="1:20" ht="18" customHeight="1">
      <c r="A26" s="12" t="s">
        <v>39</v>
      </c>
      <c r="B26" s="13">
        <f t="shared" si="3"/>
        <v>110</v>
      </c>
      <c r="C26" s="14">
        <f>E26+P26</f>
        <v>0.12</v>
      </c>
      <c r="D26" s="15">
        <f t="shared" si="4"/>
        <v>110</v>
      </c>
      <c r="E26" s="14">
        <f>K26+N26</f>
        <v>0.12</v>
      </c>
      <c r="F26" s="16"/>
      <c r="G26" s="17"/>
      <c r="H26" s="18">
        <f t="shared" ref="H26:H30" si="6">I26*100</f>
        <v>50</v>
      </c>
      <c r="I26" s="18">
        <v>0.5</v>
      </c>
      <c r="J26" s="18"/>
      <c r="K26" s="18"/>
      <c r="L26" s="18"/>
      <c r="M26" s="18">
        <f>N26*500</f>
        <v>60</v>
      </c>
      <c r="N26" s="44">
        <v>0.12</v>
      </c>
      <c r="O26" s="42"/>
      <c r="P26" s="43"/>
      <c r="Q26" s="21"/>
      <c r="R26" s="21"/>
      <c r="S26" s="54"/>
      <c r="T26" s="55"/>
    </row>
    <row r="27" spans="1:20" ht="18" customHeight="1">
      <c r="A27" s="12" t="s">
        <v>40</v>
      </c>
      <c r="B27" s="13"/>
      <c r="C27" s="14"/>
      <c r="D27" s="15"/>
      <c r="E27" s="14"/>
      <c r="F27" s="16"/>
      <c r="G27" s="17"/>
      <c r="H27" s="18"/>
      <c r="I27" s="18"/>
      <c r="J27" s="18"/>
      <c r="K27" s="18"/>
      <c r="L27" s="18"/>
      <c r="M27" s="18"/>
      <c r="N27" s="44"/>
      <c r="O27" s="42"/>
      <c r="P27" s="43"/>
      <c r="Q27" s="21"/>
      <c r="R27" s="21"/>
      <c r="S27" s="54"/>
      <c r="T27" s="55"/>
    </row>
    <row r="28" spans="1:20" ht="18" customHeight="1">
      <c r="A28" s="12" t="s">
        <v>41</v>
      </c>
      <c r="B28" s="13">
        <f t="shared" si="3"/>
        <v>15</v>
      </c>
      <c r="C28" s="14"/>
      <c r="D28" s="15">
        <f t="shared" si="4"/>
        <v>15</v>
      </c>
      <c r="E28" s="14"/>
      <c r="F28" s="16"/>
      <c r="G28" s="17"/>
      <c r="H28" s="18">
        <f t="shared" si="6"/>
        <v>15</v>
      </c>
      <c r="I28" s="18">
        <v>0.15</v>
      </c>
      <c r="J28" s="18"/>
      <c r="K28" s="18"/>
      <c r="L28" s="18"/>
      <c r="M28" s="18"/>
      <c r="N28" s="44"/>
      <c r="O28" s="42"/>
      <c r="P28" s="43"/>
      <c r="Q28" s="21"/>
      <c r="R28" s="21"/>
      <c r="S28" s="54"/>
      <c r="T28" s="55"/>
    </row>
    <row r="29" spans="1:20" ht="18" customHeight="1">
      <c r="A29" s="12" t="s">
        <v>42</v>
      </c>
      <c r="B29" s="13"/>
      <c r="C29" s="14"/>
      <c r="D29" s="15"/>
      <c r="E29" s="14"/>
      <c r="F29" s="16"/>
      <c r="G29" s="17"/>
      <c r="H29" s="18"/>
      <c r="I29" s="18"/>
      <c r="J29" s="18"/>
      <c r="K29" s="18"/>
      <c r="L29" s="18"/>
      <c r="M29" s="18"/>
      <c r="N29" s="44"/>
      <c r="O29" s="42"/>
      <c r="P29" s="43"/>
      <c r="Q29" s="21"/>
      <c r="R29" s="21"/>
      <c r="S29" s="54"/>
      <c r="T29" s="55"/>
    </row>
    <row r="30" spans="1:20" ht="18" customHeight="1">
      <c r="A30" s="12" t="s">
        <v>43</v>
      </c>
      <c r="B30" s="13">
        <f t="shared" si="3"/>
        <v>30</v>
      </c>
      <c r="C30" s="14"/>
      <c r="D30" s="15">
        <f t="shared" si="4"/>
        <v>30</v>
      </c>
      <c r="E30" s="14"/>
      <c r="F30" s="22"/>
      <c r="G30" s="18"/>
      <c r="H30" s="18">
        <f t="shared" si="6"/>
        <v>30</v>
      </c>
      <c r="I30" s="18">
        <v>0.3</v>
      </c>
      <c r="J30" s="18"/>
      <c r="K30" s="18"/>
      <c r="L30" s="18"/>
      <c r="M30" s="18"/>
      <c r="N30" s="44"/>
      <c r="O30" s="42"/>
      <c r="P30" s="43"/>
      <c r="Q30" s="21"/>
      <c r="R30" s="21"/>
      <c r="S30" s="54"/>
      <c r="T30" s="55"/>
    </row>
    <row r="31" spans="1:20" s="2" customFormat="1" ht="18" customHeight="1">
      <c r="A31" s="12" t="s">
        <v>44</v>
      </c>
      <c r="B31" s="13">
        <f t="shared" si="3"/>
        <v>80</v>
      </c>
      <c r="C31" s="14">
        <f t="shared" ref="C31:C36" si="7">E31+P31</f>
        <v>0.16</v>
      </c>
      <c r="D31" s="15">
        <f t="shared" si="4"/>
        <v>80</v>
      </c>
      <c r="E31" s="14">
        <f t="shared" ref="E31:E36" si="8">K31+N31</f>
        <v>0.16</v>
      </c>
      <c r="F31" s="16"/>
      <c r="G31" s="17"/>
      <c r="H31" s="18"/>
      <c r="I31" s="18"/>
      <c r="J31" s="18">
        <v>80</v>
      </c>
      <c r="K31" s="18">
        <v>0.16</v>
      </c>
      <c r="L31" s="40" t="s">
        <v>78</v>
      </c>
      <c r="M31" s="40"/>
      <c r="N31" s="41"/>
      <c r="O31" s="42"/>
      <c r="P31" s="43"/>
      <c r="Q31" s="21"/>
      <c r="R31" s="21"/>
      <c r="S31" s="54"/>
      <c r="T31" s="55"/>
    </row>
    <row r="32" spans="1:20" ht="18" customHeight="1">
      <c r="A32" s="12" t="s">
        <v>45</v>
      </c>
      <c r="B32" s="13">
        <f t="shared" si="3"/>
        <v>370</v>
      </c>
      <c r="C32" s="14">
        <f t="shared" si="7"/>
        <v>1</v>
      </c>
      <c r="D32" s="15">
        <f t="shared" si="4"/>
        <v>170</v>
      </c>
      <c r="E32" s="14">
        <f t="shared" si="8"/>
        <v>0</v>
      </c>
      <c r="F32" s="16"/>
      <c r="G32" s="17"/>
      <c r="H32" s="18">
        <f t="shared" ref="H32:H45" si="9">I32*100</f>
        <v>170</v>
      </c>
      <c r="I32" s="18">
        <v>1.7</v>
      </c>
      <c r="J32" s="18"/>
      <c r="K32" s="18"/>
      <c r="L32" s="40" t="s">
        <v>79</v>
      </c>
      <c r="M32" s="40"/>
      <c r="N32" s="41"/>
      <c r="O32" s="42">
        <f>Q32+S32</f>
        <v>200</v>
      </c>
      <c r="P32" s="43">
        <f>R32+T32</f>
        <v>1</v>
      </c>
      <c r="Q32" s="21"/>
      <c r="R32" s="21"/>
      <c r="S32" s="54">
        <v>200</v>
      </c>
      <c r="T32" s="55">
        <v>1</v>
      </c>
    </row>
    <row r="33" spans="1:20" ht="18" customHeight="1">
      <c r="A33" s="12" t="s">
        <v>46</v>
      </c>
      <c r="B33" s="13">
        <f t="shared" si="3"/>
        <v>150</v>
      </c>
      <c r="C33" s="14">
        <f t="shared" si="7"/>
        <v>0.16</v>
      </c>
      <c r="D33" s="15">
        <f t="shared" si="4"/>
        <v>150</v>
      </c>
      <c r="E33" s="14">
        <f t="shared" si="8"/>
        <v>0.16</v>
      </c>
      <c r="F33" s="23"/>
      <c r="G33" s="24"/>
      <c r="H33" s="18">
        <f t="shared" si="9"/>
        <v>70</v>
      </c>
      <c r="I33" s="18">
        <v>0.7</v>
      </c>
      <c r="J33" s="18">
        <v>80</v>
      </c>
      <c r="K33" s="18">
        <v>0.16</v>
      </c>
      <c r="L33" s="40" t="s">
        <v>80</v>
      </c>
      <c r="M33" s="40"/>
      <c r="N33" s="41"/>
      <c r="O33" s="42"/>
      <c r="P33" s="43"/>
      <c r="Q33" s="21"/>
      <c r="R33" s="21"/>
      <c r="S33" s="54"/>
      <c r="T33" s="55"/>
    </row>
    <row r="34" spans="1:20" ht="18" customHeight="1">
      <c r="A34" s="12" t="s">
        <v>47</v>
      </c>
      <c r="B34" s="13">
        <f t="shared" si="3"/>
        <v>140</v>
      </c>
      <c r="C34" s="14">
        <f t="shared" si="7"/>
        <v>0.16</v>
      </c>
      <c r="D34" s="15">
        <f t="shared" si="4"/>
        <v>140</v>
      </c>
      <c r="E34" s="14">
        <f t="shared" si="8"/>
        <v>0.16</v>
      </c>
      <c r="F34" s="16"/>
      <c r="G34" s="17"/>
      <c r="H34" s="18">
        <f t="shared" si="9"/>
        <v>60</v>
      </c>
      <c r="I34" s="18">
        <v>0.6</v>
      </c>
      <c r="J34" s="18">
        <v>80</v>
      </c>
      <c r="K34" s="18">
        <v>0.16</v>
      </c>
      <c r="L34" s="40" t="s">
        <v>81</v>
      </c>
      <c r="M34" s="40"/>
      <c r="N34" s="41"/>
      <c r="O34" s="42"/>
      <c r="P34" s="43"/>
      <c r="Q34" s="21"/>
      <c r="R34" s="21"/>
      <c r="S34" s="54"/>
      <c r="T34" s="55"/>
    </row>
    <row r="35" spans="1:20" s="2" customFormat="1" ht="18" customHeight="1">
      <c r="A35" s="12" t="s">
        <v>48</v>
      </c>
      <c r="B35" s="13">
        <f t="shared" si="3"/>
        <v>87</v>
      </c>
      <c r="C35" s="14">
        <f t="shared" si="7"/>
        <v>0.16</v>
      </c>
      <c r="D35" s="15">
        <f t="shared" si="4"/>
        <v>87</v>
      </c>
      <c r="E35" s="14">
        <f t="shared" si="8"/>
        <v>0.16</v>
      </c>
      <c r="F35" s="16"/>
      <c r="G35" s="17"/>
      <c r="H35" s="18">
        <f t="shared" si="9"/>
        <v>7.0000000000000009</v>
      </c>
      <c r="I35" s="18">
        <v>7.0000000000000007E-2</v>
      </c>
      <c r="J35" s="18">
        <v>80</v>
      </c>
      <c r="K35" s="18">
        <v>0.16</v>
      </c>
      <c r="L35" s="40" t="s">
        <v>82</v>
      </c>
      <c r="M35" s="40"/>
      <c r="N35" s="41"/>
      <c r="O35" s="42"/>
      <c r="P35" s="43"/>
      <c r="Q35" s="21"/>
      <c r="R35" s="21"/>
      <c r="S35" s="54"/>
      <c r="T35" s="55"/>
    </row>
    <row r="36" spans="1:20" s="2" customFormat="1" ht="18" customHeight="1">
      <c r="A36" s="12" t="s">
        <v>49</v>
      </c>
      <c r="B36" s="13">
        <f t="shared" si="3"/>
        <v>133</v>
      </c>
      <c r="C36" s="14">
        <f t="shared" si="7"/>
        <v>0.16</v>
      </c>
      <c r="D36" s="15">
        <f t="shared" si="4"/>
        <v>133</v>
      </c>
      <c r="E36" s="14">
        <f t="shared" si="8"/>
        <v>0.16</v>
      </c>
      <c r="F36" s="16"/>
      <c r="G36" s="17"/>
      <c r="H36" s="18">
        <f t="shared" si="9"/>
        <v>53</v>
      </c>
      <c r="I36" s="18">
        <v>0.53</v>
      </c>
      <c r="J36" s="18">
        <v>80</v>
      </c>
      <c r="K36" s="18">
        <v>0.16</v>
      </c>
      <c r="L36" s="40" t="s">
        <v>83</v>
      </c>
      <c r="M36" s="40"/>
      <c r="N36" s="41"/>
      <c r="O36" s="42"/>
      <c r="P36" s="43"/>
      <c r="Q36" s="21"/>
      <c r="R36" s="21"/>
      <c r="S36" s="54"/>
      <c r="T36" s="55"/>
    </row>
    <row r="37" spans="1:20" s="2" customFormat="1" ht="18" customHeight="1">
      <c r="A37" s="12" t="s">
        <v>50</v>
      </c>
      <c r="B37" s="13">
        <f t="shared" si="3"/>
        <v>60</v>
      </c>
      <c r="C37" s="14"/>
      <c r="D37" s="15">
        <f t="shared" si="4"/>
        <v>60</v>
      </c>
      <c r="E37" s="14"/>
      <c r="F37" s="16"/>
      <c r="G37" s="17"/>
      <c r="H37" s="18">
        <f t="shared" si="9"/>
        <v>60</v>
      </c>
      <c r="I37" s="18">
        <v>0.6</v>
      </c>
      <c r="J37" s="18"/>
      <c r="K37" s="18"/>
      <c r="L37" s="40" t="s">
        <v>84</v>
      </c>
      <c r="M37" s="40"/>
      <c r="N37" s="41"/>
      <c r="O37" s="42"/>
      <c r="P37" s="43"/>
      <c r="Q37" s="21"/>
      <c r="R37" s="21"/>
      <c r="S37" s="54"/>
      <c r="T37" s="55"/>
    </row>
    <row r="38" spans="1:20" s="3" customFormat="1" ht="18" customHeight="1">
      <c r="A38" s="25" t="s">
        <v>51</v>
      </c>
      <c r="B38" s="13">
        <f t="shared" si="3"/>
        <v>142</v>
      </c>
      <c r="C38" s="14">
        <f t="shared" ref="C38:C45" si="10">E38+P38</f>
        <v>0.16</v>
      </c>
      <c r="D38" s="15">
        <f t="shared" si="4"/>
        <v>142</v>
      </c>
      <c r="E38" s="14">
        <f t="shared" ref="E38:E40" si="11">K38+N38</f>
        <v>0.16</v>
      </c>
      <c r="F38" s="26"/>
      <c r="G38" s="27"/>
      <c r="H38" s="18">
        <f t="shared" si="9"/>
        <v>62</v>
      </c>
      <c r="I38" s="46">
        <v>0.62</v>
      </c>
      <c r="J38" s="18">
        <v>80</v>
      </c>
      <c r="K38" s="18">
        <v>0.16</v>
      </c>
      <c r="L38" s="40" t="s">
        <v>85</v>
      </c>
      <c r="M38" s="40"/>
      <c r="N38" s="41"/>
      <c r="O38" s="42"/>
      <c r="P38" s="43"/>
      <c r="Q38" s="56"/>
      <c r="R38" s="56"/>
      <c r="S38" s="54"/>
      <c r="T38" s="55"/>
    </row>
    <row r="39" spans="1:20" s="3" customFormat="1" ht="18" customHeight="1">
      <c r="A39" s="25" t="s">
        <v>52</v>
      </c>
      <c r="B39" s="13">
        <f t="shared" si="3"/>
        <v>100</v>
      </c>
      <c r="C39" s="14">
        <f t="shared" si="10"/>
        <v>0.16</v>
      </c>
      <c r="D39" s="15">
        <f t="shared" si="4"/>
        <v>100</v>
      </c>
      <c r="E39" s="14">
        <f t="shared" si="11"/>
        <v>0.16</v>
      </c>
      <c r="F39" s="26"/>
      <c r="G39" s="27"/>
      <c r="H39" s="18">
        <f t="shared" si="9"/>
        <v>20</v>
      </c>
      <c r="I39" s="46">
        <v>0.2</v>
      </c>
      <c r="J39" s="18">
        <v>80</v>
      </c>
      <c r="K39" s="18">
        <v>0.16</v>
      </c>
      <c r="L39" s="40" t="s">
        <v>86</v>
      </c>
      <c r="M39" s="40"/>
      <c r="N39" s="41"/>
      <c r="O39" s="42"/>
      <c r="P39" s="43"/>
      <c r="Q39" s="56"/>
      <c r="R39" s="56"/>
      <c r="S39" s="54"/>
      <c r="T39" s="55"/>
    </row>
    <row r="40" spans="1:20" s="3" customFormat="1" ht="18" customHeight="1">
      <c r="A40" s="25" t="s">
        <v>53</v>
      </c>
      <c r="B40" s="13">
        <f t="shared" si="3"/>
        <v>85</v>
      </c>
      <c r="C40" s="14">
        <f t="shared" si="10"/>
        <v>0.16</v>
      </c>
      <c r="D40" s="15">
        <f t="shared" si="4"/>
        <v>85</v>
      </c>
      <c r="E40" s="14">
        <f t="shared" si="11"/>
        <v>0.16</v>
      </c>
      <c r="F40" s="28"/>
      <c r="G40" s="29"/>
      <c r="H40" s="18">
        <f t="shared" si="9"/>
        <v>5</v>
      </c>
      <c r="I40" s="46">
        <v>0.05</v>
      </c>
      <c r="J40" s="18">
        <v>80</v>
      </c>
      <c r="K40" s="18">
        <v>0.16</v>
      </c>
      <c r="L40" s="40" t="s">
        <v>87</v>
      </c>
      <c r="M40" s="40"/>
      <c r="N40" s="41"/>
      <c r="O40" s="42"/>
      <c r="P40" s="43"/>
      <c r="Q40" s="56"/>
      <c r="R40" s="56"/>
      <c r="S40" s="54"/>
      <c r="T40" s="55"/>
    </row>
    <row r="41" spans="1:20" s="3" customFormat="1" ht="18" customHeight="1">
      <c r="A41" s="25" t="s">
        <v>54</v>
      </c>
      <c r="B41" s="13">
        <f t="shared" si="3"/>
        <v>190</v>
      </c>
      <c r="C41" s="14">
        <f t="shared" si="10"/>
        <v>0</v>
      </c>
      <c r="D41" s="15">
        <f t="shared" si="4"/>
        <v>190</v>
      </c>
      <c r="E41" s="14"/>
      <c r="F41" s="28"/>
      <c r="G41" s="29"/>
      <c r="H41" s="18">
        <f t="shared" si="9"/>
        <v>190</v>
      </c>
      <c r="I41" s="46">
        <v>1.9</v>
      </c>
      <c r="J41" s="18"/>
      <c r="K41" s="18"/>
      <c r="L41" s="40" t="s">
        <v>88</v>
      </c>
      <c r="M41" s="40"/>
      <c r="N41" s="41"/>
      <c r="O41" s="42"/>
      <c r="P41" s="43"/>
      <c r="Q41" s="56"/>
      <c r="R41" s="56"/>
      <c r="S41" s="54"/>
      <c r="T41" s="55"/>
    </row>
    <row r="42" spans="1:20" s="3" customFormat="1" ht="18" customHeight="1">
      <c r="A42" s="25" t="s">
        <v>55</v>
      </c>
      <c r="B42" s="13">
        <f t="shared" si="3"/>
        <v>200</v>
      </c>
      <c r="C42" s="14">
        <f t="shared" si="10"/>
        <v>0.16</v>
      </c>
      <c r="D42" s="15">
        <f t="shared" si="4"/>
        <v>200</v>
      </c>
      <c r="E42" s="14">
        <f>K42+N42</f>
        <v>0.16</v>
      </c>
      <c r="F42" s="28"/>
      <c r="G42" s="29"/>
      <c r="H42" s="18">
        <f t="shared" si="9"/>
        <v>120</v>
      </c>
      <c r="I42" s="46">
        <v>1.2</v>
      </c>
      <c r="J42" s="18">
        <v>80</v>
      </c>
      <c r="K42" s="18">
        <v>0.16</v>
      </c>
      <c r="L42" s="40" t="s">
        <v>89</v>
      </c>
      <c r="M42" s="40"/>
      <c r="N42" s="41"/>
      <c r="O42" s="42"/>
      <c r="P42" s="43"/>
      <c r="Q42" s="56"/>
      <c r="R42" s="56"/>
      <c r="S42" s="54"/>
      <c r="T42" s="55"/>
    </row>
    <row r="43" spans="1:20" s="3" customFormat="1" ht="18" customHeight="1">
      <c r="A43" s="12" t="s">
        <v>56</v>
      </c>
      <c r="B43" s="13">
        <f t="shared" si="3"/>
        <v>600</v>
      </c>
      <c r="C43" s="14">
        <f t="shared" si="10"/>
        <v>2.66</v>
      </c>
      <c r="D43" s="15">
        <f t="shared" si="4"/>
        <v>100</v>
      </c>
      <c r="E43" s="14">
        <f>K43+N43</f>
        <v>0.16</v>
      </c>
      <c r="F43" s="16"/>
      <c r="G43" s="17"/>
      <c r="H43" s="18">
        <f t="shared" si="9"/>
        <v>20</v>
      </c>
      <c r="I43" s="18">
        <v>0.2</v>
      </c>
      <c r="J43" s="18">
        <v>80</v>
      </c>
      <c r="K43" s="18">
        <v>0.16</v>
      </c>
      <c r="L43" s="40" t="s">
        <v>90</v>
      </c>
      <c r="M43" s="40"/>
      <c r="N43" s="41"/>
      <c r="O43" s="42">
        <f>Q43+S43</f>
        <v>500</v>
      </c>
      <c r="P43" s="43">
        <f>R43+T43</f>
        <v>2.5</v>
      </c>
      <c r="Q43" s="54">
        <v>500</v>
      </c>
      <c r="R43" s="54">
        <v>2.5</v>
      </c>
      <c r="S43" s="54"/>
      <c r="T43" s="55"/>
    </row>
    <row r="44" spans="1:20" s="3" customFormat="1" ht="18" customHeight="1">
      <c r="A44" s="25" t="s">
        <v>57</v>
      </c>
      <c r="B44" s="13">
        <f t="shared" si="3"/>
        <v>110</v>
      </c>
      <c r="C44" s="14">
        <f t="shared" si="10"/>
        <v>0.16</v>
      </c>
      <c r="D44" s="15">
        <f t="shared" si="4"/>
        <v>110</v>
      </c>
      <c r="E44" s="14">
        <f>K44+N44</f>
        <v>0.16</v>
      </c>
      <c r="F44" s="28"/>
      <c r="G44" s="29"/>
      <c r="H44" s="18">
        <f t="shared" si="9"/>
        <v>30</v>
      </c>
      <c r="I44" s="46">
        <v>0.3</v>
      </c>
      <c r="J44" s="18">
        <v>80</v>
      </c>
      <c r="K44" s="18">
        <v>0.16</v>
      </c>
      <c r="L44" s="40" t="s">
        <v>91</v>
      </c>
      <c r="M44" s="40"/>
      <c r="N44" s="41"/>
      <c r="O44" s="42"/>
      <c r="P44" s="43"/>
      <c r="Q44" s="56"/>
      <c r="R44" s="56"/>
      <c r="S44" s="54"/>
      <c r="T44" s="55"/>
    </row>
    <row r="45" spans="1:20" s="2" customFormat="1" ht="18" customHeight="1">
      <c r="A45" s="25" t="s">
        <v>58</v>
      </c>
      <c r="B45" s="13">
        <f t="shared" si="3"/>
        <v>90</v>
      </c>
      <c r="C45" s="14">
        <f t="shared" si="10"/>
        <v>0.16</v>
      </c>
      <c r="D45" s="15">
        <f t="shared" si="4"/>
        <v>90</v>
      </c>
      <c r="E45" s="14">
        <f>K45+N45</f>
        <v>0.16</v>
      </c>
      <c r="F45" s="28"/>
      <c r="G45" s="29"/>
      <c r="H45" s="18">
        <f t="shared" si="9"/>
        <v>10</v>
      </c>
      <c r="I45" s="46">
        <v>0.1</v>
      </c>
      <c r="J45" s="18">
        <v>80</v>
      </c>
      <c r="K45" s="18">
        <v>0.16</v>
      </c>
      <c r="L45" s="40" t="s">
        <v>92</v>
      </c>
      <c r="M45" s="40"/>
      <c r="N45" s="41"/>
      <c r="O45" s="42"/>
      <c r="P45" s="43"/>
      <c r="Q45" s="56"/>
      <c r="R45" s="56"/>
      <c r="S45" s="54"/>
      <c r="T45" s="55"/>
    </row>
    <row r="46" spans="1:20" ht="18" customHeight="1">
      <c r="A46" s="19" t="s">
        <v>59</v>
      </c>
      <c r="B46" s="13"/>
      <c r="C46" s="14"/>
      <c r="D46" s="15"/>
      <c r="E46" s="14"/>
      <c r="F46" s="20"/>
      <c r="G46" s="21"/>
      <c r="H46" s="18"/>
      <c r="I46" s="21"/>
      <c r="J46" s="18"/>
      <c r="K46" s="18"/>
      <c r="L46" s="18"/>
      <c r="M46" s="18"/>
      <c r="N46" s="44"/>
      <c r="O46" s="42"/>
      <c r="P46" s="43"/>
      <c r="Q46" s="21"/>
      <c r="R46" s="21"/>
      <c r="S46" s="54"/>
      <c r="T46" s="55"/>
    </row>
    <row r="47" spans="1:20" ht="18" customHeight="1">
      <c r="A47" s="19" t="s">
        <v>60</v>
      </c>
      <c r="B47" s="13"/>
      <c r="C47" s="14"/>
      <c r="D47" s="15"/>
      <c r="E47" s="14"/>
      <c r="F47" s="20"/>
      <c r="G47" s="21"/>
      <c r="H47" s="18"/>
      <c r="I47" s="21"/>
      <c r="J47" s="18"/>
      <c r="K47" s="18"/>
      <c r="L47" s="18"/>
      <c r="M47" s="18"/>
      <c r="N47" s="44"/>
      <c r="O47" s="42"/>
      <c r="P47" s="43"/>
      <c r="Q47" s="21"/>
      <c r="R47" s="21"/>
      <c r="S47" s="54"/>
      <c r="T47" s="55"/>
    </row>
    <row r="48" spans="1:20" ht="18" customHeight="1">
      <c r="A48" s="12" t="s">
        <v>61</v>
      </c>
      <c r="B48" s="13">
        <f>D48+O48</f>
        <v>20</v>
      </c>
      <c r="C48" s="14"/>
      <c r="D48" s="15">
        <f>F48+H48+J48+M48</f>
        <v>20</v>
      </c>
      <c r="E48" s="14"/>
      <c r="F48" s="16"/>
      <c r="G48" s="17"/>
      <c r="H48" s="18">
        <f>I48*100</f>
        <v>20</v>
      </c>
      <c r="I48" s="18">
        <v>0.2</v>
      </c>
      <c r="J48" s="18"/>
      <c r="K48" s="18"/>
      <c r="L48" s="18"/>
      <c r="M48" s="18"/>
      <c r="N48" s="44"/>
      <c r="O48" s="42"/>
      <c r="P48" s="43"/>
      <c r="Q48" s="21"/>
      <c r="R48" s="21"/>
      <c r="S48" s="54"/>
      <c r="T48" s="55"/>
    </row>
    <row r="49" spans="1:20" ht="18" customHeight="1">
      <c r="A49" s="30" t="s">
        <v>62</v>
      </c>
      <c r="B49" s="13">
        <f>D49+O49</f>
        <v>905</v>
      </c>
      <c r="C49" s="14">
        <f>E49+P49</f>
        <v>1.66</v>
      </c>
      <c r="D49" s="31">
        <f>F49+H49+J49+M49</f>
        <v>605</v>
      </c>
      <c r="E49" s="32">
        <f>K49+N49</f>
        <v>0.16</v>
      </c>
      <c r="F49" s="33">
        <f>G49*100</f>
        <v>523</v>
      </c>
      <c r="G49" s="34">
        <v>5.23</v>
      </c>
      <c r="H49" s="34"/>
      <c r="I49" s="34"/>
      <c r="J49" s="34"/>
      <c r="K49" s="34"/>
      <c r="L49" s="34"/>
      <c r="M49" s="34">
        <v>82</v>
      </c>
      <c r="N49" s="47">
        <v>0.16</v>
      </c>
      <c r="O49" s="48">
        <f>Q49+S49</f>
        <v>300</v>
      </c>
      <c r="P49" s="49">
        <f>R49+T49</f>
        <v>1.5</v>
      </c>
      <c r="Q49" s="57"/>
      <c r="R49" s="57"/>
      <c r="S49" s="58">
        <v>300</v>
      </c>
      <c r="T49" s="59">
        <v>1.5</v>
      </c>
    </row>
  </sheetData>
  <mergeCells count="18">
    <mergeCell ref="S5:T5"/>
    <mergeCell ref="A3:A6"/>
    <mergeCell ref="B3:B6"/>
    <mergeCell ref="C3:C6"/>
    <mergeCell ref="D5:D6"/>
    <mergeCell ref="E5:E6"/>
    <mergeCell ref="O5:O6"/>
    <mergeCell ref="P5:P6"/>
    <mergeCell ref="F5:G5"/>
    <mergeCell ref="H5:I5"/>
    <mergeCell ref="J5:L5"/>
    <mergeCell ref="M5:N5"/>
    <mergeCell ref="Q5:R5"/>
    <mergeCell ref="A1:T1"/>
    <mergeCell ref="D3:N3"/>
    <mergeCell ref="O3:T3"/>
    <mergeCell ref="D4:N4"/>
    <mergeCell ref="O4:T4"/>
  </mergeCells>
  <phoneticPr fontId="25" type="noConversion"/>
  <pageMargins left="0.75138888888888899" right="0.35416666666666702" top="0.60624999999999996" bottom="0.66874999999999996" header="0.5" footer="0.5"/>
  <pageSetup paperSize="9" scale="78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3</vt:i4>
      </vt:variant>
    </vt:vector>
  </HeadingPairs>
  <TitlesOfParts>
    <vt:vector size="6" baseType="lpstr">
      <vt:lpstr>第一批</vt:lpstr>
      <vt:lpstr>第一批+第二批</vt:lpstr>
      <vt:lpstr>第二批</vt:lpstr>
      <vt:lpstr>第二批!Print_Titles</vt:lpstr>
      <vt:lpstr>第一批!Print_Titles</vt:lpstr>
      <vt:lpstr>'第一批+第二批'!Print_Titles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周青龙</cp:lastModifiedBy>
  <dcterms:created xsi:type="dcterms:W3CDTF">2021-09-18T11:37:00Z</dcterms:created>
  <dcterms:modified xsi:type="dcterms:W3CDTF">2022-12-09T08:42:36Z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2052-11.3.0.9228</vt:lpwstr>
  </property>
</Properties>
</file>