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906" firstSheet="1" activeTab="5"/>
  </bookViews>
  <sheets>
    <sheet name="1、财政拨款收支总表" sheetId="1" r:id="rId1"/>
    <sheet name="2、一般公共预算财政拨款支出预算表" sheetId="2" r:id="rId2"/>
    <sheet name="3、一般公共预算财政拨款基本支出预算表" sheetId="3" r:id="rId3"/>
    <sheet name="4、一般公共预算“三公”经费支出表" sheetId="4" r:id="rId4"/>
    <sheet name="5、政府性基金预算支出表" sheetId="5" r:id="rId5"/>
    <sheet name="6、部门收支总表" sheetId="6" r:id="rId6"/>
    <sheet name="7、部门收入总表" sheetId="7" r:id="rId7"/>
    <sheet name="8、部门支出总表" sheetId="8" r:id="rId8"/>
    <sheet name="9、政府采购明细表" sheetId="9" r:id="rId9"/>
    <sheet name="10、部门整体绩效目标表" sheetId="10" r:id="rId10"/>
    <sheet name="11、重点专项绩效目标表" sheetId="11" r:id="rId11"/>
  </sheets>
  <externalReferences>
    <externalReference r:id="rId14"/>
  </externalReferences>
  <definedNames>
    <definedName name="_Fill" hidden="1">#REF!</definedName>
    <definedName name="_xlfn.SUMIFS" hidden="1">#NAME?</definedName>
    <definedName name="_xlnm.Print_Area" localSheetId="0">'1、财政拨款收支总表'!$A$1:$H$34</definedName>
    <definedName name="_xlnm.Print_Area" localSheetId="10">'11、重点专项绩效目标表'!$A$1:$F$21</definedName>
    <definedName name="_xlnm.Print_Area" localSheetId="1">'2、一般公共预算财政拨款支出预算表'!$A$1:$E$59</definedName>
    <definedName name="_xlnm.Print_Area" localSheetId="3">'4、一般公共预算“三公”经费支出表'!$A$1:$F$8</definedName>
    <definedName name="_xlnm.Print_Area" localSheetId="4">'5、政府性基金预算支出表'!$A$1:$E$7</definedName>
    <definedName name="_xlnm.Print_Area" localSheetId="5">'6、部门收支总表'!$A$1:$E$35</definedName>
    <definedName name="_xlnm.Print_Area" localSheetId="6">'7、部门收入总表'!$A$1:$L$59</definedName>
    <definedName name="_xlnm.Print_Area" localSheetId="7">'8、部门支出总表'!$A$1:$H$58</definedName>
    <definedName name="_xlnm.Print_Titles" localSheetId="1">'2、一般公共预算财政拨款支出预算表'!$1:$6</definedName>
    <definedName name="_xlnm.Print_Titles" localSheetId="2">'3、一般公共预算财政拨款基本支出预算表'!$1:$6</definedName>
    <definedName name="_xlnm.Print_Titles" localSheetId="4">'5、政府性基金预算支出表'!$2:$6</definedName>
    <definedName name="_xlnm.Print_Titles" localSheetId="6">'7、部门收入总表'!$1:$6</definedName>
    <definedName name="_xlnm.Print_Titles" localSheetId="7">'8、部门支出总表'!$1:$5</definedName>
    <definedName name="预算单位">#REF!</definedName>
    <definedName name="_xlnm._FilterDatabase" localSheetId="2" hidden="1">'3、一般公共预算财政拨款基本支出预算表'!$A$6:$I$54</definedName>
    <definedName name="_xlnm._FilterDatabase" localSheetId="6" hidden="1">'7、部门收入总表'!$A$6:$Q$59</definedName>
    <definedName name="_xlnm._FilterDatabase" localSheetId="7" hidden="1">'8、部门支出总表'!$A$5:$M$58</definedName>
  </definedNames>
  <calcPr fullCalcOnLoad="1"/>
</workbook>
</file>

<file path=xl/sharedStrings.xml><?xml version="1.0" encoding="utf-8"?>
<sst xmlns="http://schemas.openxmlformats.org/spreadsheetml/2006/main" count="766" uniqueCount="376">
  <si>
    <t>表1</t>
  </si>
  <si>
    <t>2020年财政拨款收支总体情况表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</si>
  <si>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</si>
  <si>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</si>
  <si>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</si>
  <si>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</si>
  <si>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</si>
  <si>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</si>
  <si>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</si>
  <si>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</si>
  <si>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</si>
  <si>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</si>
  <si>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</si>
  <si>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</si>
  <si>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201</t>
  </si>
  <si>
    <t>一般公共服务支出</t>
  </si>
  <si>
    <t>政府性基金预算拨款</t>
  </si>
  <si>
    <t>202</t>
  </si>
  <si>
    <t>外交支出</t>
  </si>
  <si>
    <t>国有资本经营预算拨款</t>
  </si>
  <si>
    <t>203</t>
  </si>
  <si>
    <t>国防支出</t>
  </si>
  <si>
    <t>204</t>
  </si>
  <si>
    <t>公共安全支出</t>
  </si>
  <si>
    <t>205</t>
  </si>
  <si>
    <t>教育支出</t>
  </si>
  <si>
    <t>206</t>
  </si>
  <si>
    <t>科学技术支出</t>
  </si>
  <si>
    <t>207</t>
  </si>
  <si>
    <t>文化旅游体育与传媒支出</t>
  </si>
  <si>
    <t>208</t>
  </si>
  <si>
    <t>社会保障和就业支出</t>
  </si>
  <si>
    <t>210</t>
  </si>
  <si>
    <t>卫生健康支出</t>
  </si>
  <si>
    <t>211</t>
  </si>
  <si>
    <t>节能环保支出</t>
  </si>
  <si>
    <t>212</t>
  </si>
  <si>
    <t>城乡社区支出</t>
  </si>
  <si>
    <t>213</t>
  </si>
  <si>
    <t>农林水支出</t>
  </si>
  <si>
    <t>214</t>
  </si>
  <si>
    <t>交通运输支出</t>
  </si>
  <si>
    <t>215</t>
  </si>
  <si>
    <t>资源勘探工业信息等支出</t>
  </si>
  <si>
    <t>216</t>
  </si>
  <si>
    <t>商业服务业等支出</t>
  </si>
  <si>
    <t>二、上年结转</t>
  </si>
  <si>
    <t>220</t>
  </si>
  <si>
    <t>自然资源海洋气象等支出</t>
  </si>
  <si>
    <t>221</t>
  </si>
  <si>
    <t>住房保障支出</t>
  </si>
  <si>
    <t>222</t>
  </si>
  <si>
    <t>粮油物资储备支出</t>
  </si>
  <si>
    <t>223</t>
  </si>
  <si>
    <t>国有资本经营预算支出</t>
  </si>
  <si>
    <t>224</t>
  </si>
  <si>
    <t>灾害防治及应急管理支出</t>
  </si>
  <si>
    <t>227</t>
  </si>
  <si>
    <t>预备费</t>
  </si>
  <si>
    <t>229</t>
  </si>
  <si>
    <t>其他支出</t>
  </si>
  <si>
    <t>231</t>
  </si>
  <si>
    <t>债务还本支出</t>
  </si>
  <si>
    <t>232</t>
  </si>
  <si>
    <t>债务付息支出</t>
  </si>
  <si>
    <t>233</t>
  </si>
  <si>
    <t>债务发行费用支出</t>
  </si>
  <si>
    <t>二、结转下年</t>
  </si>
  <si>
    <t>本年收入总计</t>
  </si>
  <si>
    <t>本年支出总计</t>
  </si>
  <si>
    <t>表2</t>
  </si>
  <si>
    <t>2020年一般公共预算财政拨款支出预算表</t>
  </si>
  <si>
    <t>后期隐藏</t>
  </si>
  <si>
    <t>功能分类科目</t>
  </si>
  <si>
    <t>2020年预算数</t>
  </si>
  <si>
    <t>2019年预算数</t>
  </si>
  <si>
    <t>科目编码</t>
  </si>
  <si>
    <t>科目名称</t>
  </si>
  <si>
    <t>小计</t>
  </si>
  <si>
    <t>基本支出</t>
  </si>
  <si>
    <t>项目支出</t>
  </si>
  <si>
    <t>LEN</t>
  </si>
  <si>
    <t>一般公共预算支出合计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</si>
  <si>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</si>
  <si>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</si>
  <si>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</si>
  <si>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</si>
  <si>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</si>
  <si>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2010104</t>
  </si>
  <si>
    <t xml:space="preserve">      人大会议</t>
  </si>
  <si>
    <t>2010108</t>
  </si>
  <si>
    <t xml:space="preserve">      代表工作</t>
  </si>
  <si>
    <t>20103</t>
  </si>
  <si>
    <t xml:space="preserve">    政府办公厅(室)及相关机构事务</t>
  </si>
  <si>
    <t>2010301</t>
  </si>
  <si>
    <t>2010308</t>
  </si>
  <si>
    <t xml:space="preserve">      信访事务</t>
  </si>
  <si>
    <t>2010399</t>
  </si>
  <si>
    <t xml:space="preserve">      其他政府办公厅(室)及相关机构事务支出</t>
  </si>
  <si>
    <t>20104</t>
  </si>
  <si>
    <t xml:space="preserve">    发展与改革事务</t>
  </si>
  <si>
    <t>2010450</t>
  </si>
  <si>
    <t xml:space="preserve">      事业运行</t>
  </si>
  <si>
    <t>20129</t>
  </si>
  <si>
    <t xml:space="preserve">    群众团体事务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</si>
  <si>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</si>
  <si>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</si>
  <si>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</si>
  <si>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</si>
  <si>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</si>
  <si>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2013199</t>
  </si>
  <si>
    <t xml:space="preserve">      其他党委办公厅(室)及相关机构事务支出</t>
  </si>
  <si>
    <t xml:space="preserve">  文化旅游体育与传媒支出</t>
  </si>
  <si>
    <t>20701</t>
  </si>
  <si>
    <t xml:space="preserve">    文化和旅游</t>
  </si>
  <si>
    <t>2070109</t>
  </si>
  <si>
    <t xml:space="preserve">      群众文化</t>
  </si>
  <si>
    <t xml:space="preserve">  社会保障和就业支出</t>
  </si>
  <si>
    <t>20801</t>
  </si>
  <si>
    <t xml:space="preserve">    人力资源和社会保障管理事务</t>
  </si>
  <si>
    <t>2080199</t>
  </si>
  <si>
    <t xml:space="preserve">      其他人力资源和社会保障管理事务支出</t>
  </si>
  <si>
    <t>20802</t>
  </si>
  <si>
    <t xml:space="preserve">    民政管理事务</t>
  </si>
  <si>
    <t>2080208</t>
  </si>
  <si>
    <t xml:space="preserve">      基层政权建设和社区治理</t>
  </si>
  <si>
    <t>20805</t>
  </si>
  <si>
    <t xml:space="preserve">    行政事业单位养老支出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</si>
  <si>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</si>
  <si>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</si>
  <si>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</si>
  <si>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</si>
  <si>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2080599</t>
  </si>
  <si>
    <t xml:space="preserve">      其他行政事业单位养老支出</t>
  </si>
  <si>
    <t>20828</t>
  </si>
  <si>
    <t xml:space="preserve">    退役军人管理事务</t>
  </si>
  <si>
    <t>2082850</t>
  </si>
  <si>
    <t xml:space="preserve">  卫生健康支出</t>
  </si>
  <si>
    <t>21007</t>
  </si>
  <si>
    <t xml:space="preserve">    计划生育事务</t>
  </si>
  <si>
    <t>2100799</t>
  </si>
  <si>
    <t xml:space="preserve">      其他计划生育事务支出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</si>
  <si>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</si>
  <si>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</si>
  <si>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</si>
  <si>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</si>
  <si>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</si>
  <si>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</si>
  <si>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 xml:space="preserve">  城乡社区支出</t>
  </si>
  <si>
    <t>21201</t>
  </si>
  <si>
    <t xml:space="preserve">    城乡社区管理事务</t>
  </si>
  <si>
    <t>2120199</t>
  </si>
  <si>
    <t xml:space="preserve">      其他城乡社区管理事务支出</t>
  </si>
  <si>
    <t>21205</t>
  </si>
  <si>
    <t xml:space="preserve">    城乡社区环境卫生</t>
  </si>
  <si>
    <t>2120501</t>
  </si>
  <si>
    <t xml:space="preserve">      城乡社区环境卫生</t>
  </si>
  <si>
    <t xml:space="preserve">  农林水支出</t>
  </si>
  <si>
    <t>21301</t>
  </si>
  <si>
    <t xml:space="preserve">    农业农村</t>
  </si>
  <si>
    <t>2130104</t>
  </si>
  <si>
    <t>21307</t>
  </si>
  <si>
    <t xml:space="preserve">    农村综合改革</t>
  </si>
  <si>
    <t>2130705</t>
  </si>
  <si>
    <t xml:space="preserve">      对村民委员会和村党支部的补助</t>
  </si>
  <si>
    <t xml:space="preserve">  住房保障支出</t>
  </si>
  <si>
    <t>22102</t>
  </si>
  <si>
    <t xml:space="preserve">    住房改革支出</t>
  </si>
  <si>
    <t>2210201</t>
  </si>
  <si>
    <t xml:space="preserve">      住房公积金</t>
  </si>
  <si>
    <t xml:space="preserve">  灾害防治及应急管理支出</t>
  </si>
  <si>
    <t>22401</t>
  </si>
  <si>
    <t xml:space="preserve">    应急管理事务</t>
  </si>
  <si>
    <t>2240106</t>
  </si>
  <si>
    <t xml:space="preserve">      安全监管</t>
  </si>
  <si>
    <t>表3</t>
  </si>
  <si>
    <t>2020年一般公共预算财政拨款基本支出预算表</t>
  </si>
  <si>
    <t>经济分类科目</t>
  </si>
  <si>
    <t>2020年基本支出</t>
  </si>
  <si>
    <t>辅助列剔除公式列（后期隐藏）</t>
  </si>
  <si>
    <t>人员经费</t>
  </si>
  <si>
    <t>公用经费</t>
  </si>
  <si>
    <t>辅助列剔除公式列</t>
  </si>
  <si>
    <t xml:space="preserve">  </t>
  </si>
  <si>
    <t xml:space="preserve"> 合计  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</si>
  <si>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</si>
  <si>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</si>
  <si>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</si>
  <si>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</si>
  <si>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</si>
  <si>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</si>
  <si>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</si>
  <si>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</si>
  <si>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30106</t>
  </si>
  <si>
    <t xml:space="preserve">  伙食补助费</t>
  </si>
  <si>
    <t>30107</t>
  </si>
  <si>
    <t xml:space="preserve">  绩效工资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</si>
  <si>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</si>
  <si>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</si>
  <si>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</si>
  <si>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</si>
  <si>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</si>
  <si>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</si>
  <si>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30112</t>
  </si>
  <si>
    <t xml:space="preserve">  其他社会保障缴费</t>
  </si>
  <si>
    <t>30113</t>
  </si>
  <si>
    <t xml:space="preserve">  住房公积金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</si>
  <si>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</si>
  <si>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</si>
  <si>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</si>
  <si>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</si>
  <si>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</si>
  <si>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</si>
  <si>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</si>
  <si>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</si>
  <si>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</si>
  <si>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</si>
  <si>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</si>
  <si>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手续费</t>
    </r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</si>
  <si>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</si>
  <si>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</si>
  <si>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</si>
  <si>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</si>
  <si>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</si>
  <si>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</si>
  <si>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</si>
  <si>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</si>
  <si>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</si>
  <si>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</si>
  <si>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</si>
  <si>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</si>
  <si>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</si>
  <si>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</si>
  <si>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</si>
  <si>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</si>
  <si>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</si>
  <si>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</si>
  <si>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</si>
  <si>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</si>
  <si>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</si>
  <si>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</si>
  <si>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</si>
  <si>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</si>
  <si>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</si>
  <si>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</si>
  <si>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</si>
  <si>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</si>
  <si>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</si>
  <si>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</si>
  <si>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</si>
  <si>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</si>
  <si>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</si>
  <si>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</si>
  <si>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</si>
  <si>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</si>
  <si>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</si>
  <si>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</si>
  <si>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</si>
  <si>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</si>
  <si>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</si>
  <si>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</si>
  <si>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</si>
  <si>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</si>
  <si>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</si>
  <si>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</si>
  <si>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</si>
  <si>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</si>
  <si>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</si>
  <si>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</si>
  <si>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</si>
  <si>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</si>
  <si>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</si>
  <si>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医疗费补助</t>
  </si>
  <si>
    <t>30308</t>
  </si>
  <si>
    <t xml:space="preserve">  助学金</t>
  </si>
  <si>
    <r>
      <t>3030</t>
    </r>
    <r>
      <rPr>
        <sz val="12"/>
        <rFont val="宋体"/>
        <family val="0"/>
      </rPr>
      <t>9</t>
    </r>
  </si>
  <si>
    <t xml:space="preserve">  奖励金</t>
  </si>
  <si>
    <t>30399</t>
  </si>
  <si>
    <t xml:space="preserve">  其他对个人和家庭的补助支出</t>
  </si>
  <si>
    <t>表4</t>
  </si>
  <si>
    <t>2020年一般公共预算“三公”经费支出表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</si>
  <si>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</si>
  <si>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</si>
  <si>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</si>
  <si>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</si>
  <si>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</si>
  <si>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</si>
  <si>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2020年政府性基金预算支出表</t>
  </si>
  <si>
    <t>本年政府性基金预算财政拨款支出</t>
  </si>
  <si>
    <t>后期锁定隐性</t>
  </si>
  <si>
    <t>备注：</t>
  </si>
  <si>
    <t>本单位无政府性基金收支，故此表无数据。</t>
  </si>
  <si>
    <t>表6</t>
  </si>
  <si>
    <t>2020年部门收支总表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</si>
  <si>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</si>
  <si>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</si>
  <si>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</si>
  <si>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</si>
  <si>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</si>
  <si>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</si>
  <si>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</si>
  <si>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</si>
  <si>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</si>
  <si>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</si>
  <si>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</si>
  <si>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</si>
  <si>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</si>
  <si>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</si>
  <si>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2020年部门收入总表</t>
  </si>
  <si>
    <t>科目</t>
  </si>
  <si>
    <t>事业收入预算</t>
  </si>
  <si>
    <t>事业单位经营收入预算</t>
  </si>
  <si>
    <t>其他收入预算</t>
  </si>
  <si>
    <t>辅助列后期隐性</t>
  </si>
  <si>
    <t>非教育收费收入预算</t>
  </si>
  <si>
    <t>教育收费收预算入</t>
  </si>
  <si>
    <t>表8</t>
  </si>
  <si>
    <t>2020年部门支出总表</t>
  </si>
  <si>
    <t>上缴上级支出</t>
  </si>
  <si>
    <t>事业单位经营支出</t>
  </si>
  <si>
    <t>对下级单位补助支出</t>
  </si>
  <si>
    <t>表9</t>
  </si>
  <si>
    <t>万盛经开区2020年政府采购预算明细表</t>
  </si>
  <si>
    <t>教育收费收入预算</t>
  </si>
  <si>
    <t>货物类</t>
  </si>
  <si>
    <t>服务类</t>
  </si>
  <si>
    <t>工程类</t>
  </si>
  <si>
    <t>表10</t>
  </si>
  <si>
    <t>2020年部门(单位)整体绩效目标表</t>
  </si>
  <si>
    <t>部门(单位)名称</t>
  </si>
  <si>
    <t>重庆市綦江区万东镇人民政府</t>
  </si>
  <si>
    <t>预算支出总量（万元）</t>
  </si>
  <si>
    <t>当年整体绩效目标</t>
  </si>
  <si>
    <t>坚持党要管党、全面从严治党，切实加强党的政治建设、思想建设、组织建设、作风建设、纪律建设，把制度建设贯穿其中，深入推进反腐败斗争，推动全面从严治党向基层延伸。正确处理好政府与市场、政府与社会的关系，规范市场秩序，为各类市场主体创造统一开放、公平竞争的发展环境，激发市场、社会的创造活力。强化产业引导，科学编制发展规划，构建新型农业经营体系。落实强农惠农政策，推进扶贫开发，促进农民持续增收。加快义务教育、学前教育、劳动就业、基本医疗卫生、公共文化体育、计划生育等社会事业发展，完善社会保险、社会救助、社会福利、优抚安置、扶贫济困、法律服务等社会保障体系。加强村镇规划建设和环境保护，强化城镇和村容村貌管理。健全重大社情、突发事件的预防和应急处理机制。加强安全生产、食品药品、生态建设、农产品质量安全等监督管理，建立健全隐患排查治理体系和安全预防控制体系。</t>
  </si>
  <si>
    <t>绩效指标</t>
  </si>
  <si>
    <t>指标</t>
  </si>
  <si>
    <t>指标权重</t>
  </si>
  <si>
    <t>计量单位</t>
  </si>
  <si>
    <t>指标性质</t>
  </si>
  <si>
    <t>指标值</t>
  </si>
  <si>
    <t>保障财政供养人员工资、福利</t>
  </si>
  <si>
    <t>个</t>
  </si>
  <si>
    <t>≥</t>
  </si>
  <si>
    <t>实施辖区清扫保洁</t>
  </si>
  <si>
    <r>
      <t>ｋｍ</t>
    </r>
    <r>
      <rPr>
        <vertAlign val="super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/月</t>
    </r>
  </si>
  <si>
    <t>实施基础设施新增、改造</t>
  </si>
  <si>
    <t>计生出生健康率</t>
  </si>
  <si>
    <t>%</t>
  </si>
  <si>
    <t>改造老旧小区、拆除违章建筑</t>
  </si>
  <si>
    <t>开展各类党群、宣传、讲座、走访、会议、培训</t>
  </si>
  <si>
    <t>次</t>
  </si>
  <si>
    <t>信访接待服务及时率</t>
  </si>
  <si>
    <t>人代组织活动次数</t>
  </si>
  <si>
    <t>应急救援及时率</t>
  </si>
  <si>
    <t>帮扶企业及时率</t>
  </si>
  <si>
    <t>对街道人居环境、政府服务、治安满意度</t>
  </si>
  <si>
    <t>表11</t>
  </si>
  <si>
    <t>项目支出绩效目标申报表</t>
  </si>
  <si>
    <t/>
  </si>
  <si>
    <t>专项资金名称</t>
  </si>
  <si>
    <t>城市管理市政基础设施维护、保洁费</t>
  </si>
  <si>
    <t>业务主管部门</t>
  </si>
  <si>
    <t>2020年预算</t>
  </si>
  <si>
    <t>财政拨款</t>
  </si>
  <si>
    <t>其他资金</t>
  </si>
  <si>
    <t>项目概况</t>
  </si>
  <si>
    <t>主要用于城市基础配套设施维护，包括道路、给水、雨水、污水处理、环卫、绿化、路灯、交通等设施的维护，农村环境清扫保洁，有效改善城区整体环境卫生，提升城市品质。</t>
  </si>
  <si>
    <t>立项依据</t>
  </si>
  <si>
    <t>农村环境综合治理（清扫保洁）、市政环卫管理、垃圾分类示范建设及实施、市政设施建设维护、景区环卫管理</t>
  </si>
  <si>
    <t>项目当年绩效目标</t>
  </si>
  <si>
    <t>全面进行道路维护工作，城市道路、人行道、配套设施日常维护管理，维护城市良好的环境卫生容貌，提升城市道路清扫保洁水平。</t>
  </si>
  <si>
    <t>道路保洁</t>
  </si>
  <si>
    <r>
      <t>ｍ</t>
    </r>
    <r>
      <rPr>
        <vertAlign val="superscript"/>
        <sz val="9"/>
        <color indexed="8"/>
        <rFont val="宋体"/>
        <family val="0"/>
      </rPr>
      <t>2</t>
    </r>
  </si>
  <si>
    <t>基础设施维护、化粪池清理、路面修补及时率</t>
  </si>
  <si>
    <t>确保市政设施完好</t>
  </si>
  <si>
    <t>群众对环境满意度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</si>
</sst>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* #,##0.00\ &quot;F&quot;_-;\-* #,##0.00\ &quot;F&quot;_-;_-* &quot;-&quot;??\ &quot;F&quot;_-;_-@_-"/>
    <numFmt numFmtId="178" formatCode="#\ ??/??"/>
    <numFmt numFmtId="179" formatCode="#,##0;\(#,##0\)"/>
    <numFmt numFmtId="180" formatCode="_-* #,##0.00_-;\-* #,##0.00_-;_-* &quot;-&quot;??_-;_-@_-"/>
    <numFmt numFmtId="181" formatCode="#,##0.0_);\(#,##0.0\)"/>
    <numFmt numFmtId="182" formatCode="_-* #,##0_-;\-* #,##0_-;_-* &quot;-&quot;_-;_-@_-"/>
    <numFmt numFmtId="183" formatCode="_-&quot;$&quot;* #,##0_-;\-&quot;$&quot;* #,##0_-;_-&quot;$&quot;* &quot;-&quot;_-;_-@_-"/>
    <numFmt numFmtId="184" formatCode="_-* #,##0\ _F_-;\-* #,##0\ _F_-;_-* &quot;-&quot;\ _F_-;_-@_-"/>
    <numFmt numFmtId="185" formatCode="_-&quot;$&quot;\ * #,##0_-;_-&quot;$&quot;\ * #,##0\-;_-&quot;$&quot;\ * &quot;-&quot;_-;_-@_-"/>
    <numFmt numFmtId="186" formatCode="\$#,##0.00;\(\$#,##0.00\)"/>
    <numFmt numFmtId="187" formatCode="_(&quot;$&quot;* #,##0.00_);_(&quot;$&quot;* \(#,##0.00\);_(&quot;$&quot;* &quot;-&quot;??_);_(@_)"/>
    <numFmt numFmtId="188" formatCode="&quot;\&quot;#,##0;[Red]&quot;\&quot;\-#,##0"/>
    <numFmt numFmtId="189" formatCode="&quot;$&quot;#,##0_);[Red]\(&quot;$&quot;#,##0\)"/>
    <numFmt numFmtId="190" formatCode="&quot;$&quot;\ #,##0.00_-;[Red]&quot;$&quot;\ #,##0.00\-"/>
    <numFmt numFmtId="191" formatCode="&quot;\&quot;&quot;\&quot;&quot;\&quot;&quot;\&quot;&quot;\&quot;&quot;\&quot;&quot;\&quot;&quot;\&quot;\$#,##0_);[Red]&quot;\&quot;&quot;\&quot;&quot;\&quot;&quot;\&quot;&quot;\&quot;&quot;\&quot;&quot;\&quot;&quot;\&quot;\(&quot;\&quot;&quot;\&quot;&quot;\&quot;&quot;\&quot;&quot;\&quot;&quot;\&quot;&quot;\&quot;&quot;\&quot;\$#,##0&quot;\&quot;&quot;\&quot;&quot;\&quot;&quot;\&quot;&quot;\&quot;&quot;\&quot;&quot;\&quot;&quot;\&quot;\)"/>
    <numFmt numFmtId="192" formatCode="_-* #,##0.00\ _F_-;\-* #,##0.00\ _F_-;_-* &quot;-&quot;??\ _F_-;_-@_-"/>
    <numFmt numFmtId="193" formatCode="_-&quot;$&quot;\ * #,##0.00_-;_-&quot;$&quot;\ * #,##0.00\-;_-&quot;$&quot;\ * &quot;-&quot;??_-;_-@_-"/>
    <numFmt numFmtId="194" formatCode="\$#,##0;\(\$#,##0\)"/>
    <numFmt numFmtId="195" formatCode="0.00_)"/>
    <numFmt numFmtId="196" formatCode="_(&quot;$&quot;* #,##0_);_(&quot;$&quot;* \(#,##0\);_(&quot;$&quot;* &quot;-&quot;_);_(@_)"/>
    <numFmt numFmtId="197" formatCode="&quot;$&quot;#,##0.00_);[Red]\(&quot;$&quot;#,##0.00\)"/>
    <numFmt numFmtId="198" formatCode="_ &quot;\&quot;* #,##0_ ;_ &quot;\&quot;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_ ;_ &quot;\&quot;* &quot;-&quot;_ ;_ @_ "/>
    <numFmt numFmtId="199" formatCode="#,##0.00_ "/>
    <numFmt numFmtId="200" formatCode="_-&quot;$&quot;* #,##0.00_-;\-&quot;$&quot;* #,##0.00_-;_-&quot;$&quot;* &quot;-&quot;??_-;_-@_-"/>
    <numFmt numFmtId="201" formatCode="&quot;\&quot;#,##0.00;[Red]&quot;\&quot;\-#,##0.00"/>
    <numFmt numFmtId="202" formatCode="0.00_ "/>
    <numFmt numFmtId="203" formatCode="0.00_);[Red]\(0.00\)"/>
    <numFmt numFmtId="204" formatCode=";;"/>
  </numFmts>
  <fonts count="143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1"/>
      <name val="方正书宋_GBK"/>
      <family val="4"/>
    </font>
    <font>
      <b/>
      <sz val="20"/>
      <color indexed="8"/>
      <name val="宋体"/>
      <family val="0"/>
    </font>
    <font>
      <sz val="12"/>
      <name val="华文中宋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4"/>
      <name val="楷体_GB2312"/>
      <family val="3"/>
    </font>
    <font>
      <sz val="10"/>
      <name val="宋体"/>
      <family val="0"/>
    </font>
    <font>
      <sz val="9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20"/>
      <color indexed="8"/>
      <name val="方正小标宋_GBK"/>
      <family val="4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8"/>
      <name val="宋体"/>
      <family val="0"/>
    </font>
    <font>
      <sz val="20"/>
      <name val="方正小标宋_GBK"/>
      <family val="4"/>
    </font>
    <font>
      <b/>
      <sz val="12"/>
      <name val="楷体_GB2312"/>
      <family val="3"/>
    </font>
    <font>
      <sz val="6"/>
      <name val="楷体_GB2312"/>
      <family val="3"/>
    </font>
    <font>
      <sz val="11"/>
      <color indexed="8"/>
      <name val="方正书宋_GBK"/>
      <family val="4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8"/>
      <name val="Times New Roman"/>
      <family val="1"/>
    </font>
    <font>
      <u val="single"/>
      <sz val="7.5"/>
      <color indexed="12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0"/>
      <color indexed="16"/>
      <name val="MS Serif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¹UAAA¼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color indexed="18"/>
      <name val="宋体"/>
      <family val="0"/>
    </font>
    <font>
      <b/>
      <sz val="11"/>
      <color indexed="9"/>
      <name val="宋体"/>
      <family val="0"/>
    </font>
    <font>
      <b/>
      <sz val="8"/>
      <name val="MS Sans Serif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20"/>
      <name val="宋体"/>
      <family val="0"/>
    </font>
    <font>
      <sz val="10"/>
      <name val="MS Sans Serif"/>
      <family val="2"/>
    </font>
    <font>
      <b/>
      <sz val="10"/>
      <name val="Tms Rmn"/>
      <family val="2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0"/>
      <name val="Genev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3"/>
      <color indexed="56"/>
      <name val="宋体"/>
      <family val="0"/>
    </font>
    <font>
      <sz val="8"/>
      <name val="Arial"/>
      <family val="2"/>
    </font>
    <font>
      <b/>
      <sz val="18"/>
      <color indexed="8"/>
      <name val="宋体"/>
      <family val="0"/>
    </font>
    <font>
      <b/>
      <sz val="12"/>
      <color indexed="9"/>
      <name val="宋体"/>
      <family val="0"/>
    </font>
    <font>
      <sz val="10"/>
      <name val="Helv"/>
      <family val="2"/>
    </font>
    <font>
      <b/>
      <sz val="15"/>
      <color indexed="8"/>
      <name val="宋体"/>
      <family val="0"/>
    </font>
    <font>
      <b/>
      <sz val="13"/>
      <color indexed="8"/>
      <name val="宋体"/>
      <family val="0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0"/>
      <name val="楷体"/>
      <family val="3"/>
    </font>
    <font>
      <sz val="12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2"/>
      <color indexed="10"/>
      <name val="宋体"/>
      <family val="0"/>
    </font>
    <font>
      <sz val="10"/>
      <name val="Times New Roman"/>
      <family val="1"/>
    </font>
    <font>
      <sz val="10"/>
      <name val="MS Serif"/>
      <family val="2"/>
    </font>
    <font>
      <b/>
      <sz val="9"/>
      <name val="Arial"/>
      <family val="2"/>
    </font>
    <font>
      <b/>
      <sz val="15"/>
      <color indexed="56"/>
      <name val="宋体"/>
      <family val="0"/>
    </font>
    <font>
      <u val="single"/>
      <sz val="7.5"/>
      <color indexed="36"/>
      <name val="Arial"/>
      <family val="2"/>
    </font>
    <font>
      <sz val="10"/>
      <color indexed="13"/>
      <name val="Arial"/>
      <family val="2"/>
    </font>
    <font>
      <sz val="12"/>
      <color indexed="9"/>
      <name val="Helv"/>
      <family val="2"/>
    </font>
    <font>
      <b/>
      <i/>
      <sz val="16"/>
      <name val="Helv"/>
      <family val="2"/>
    </font>
    <font>
      <sz val="8"/>
      <name val="Wingdings"/>
      <family val="0"/>
    </font>
    <font>
      <sz val="8"/>
      <name val="MS Sans Serif"/>
      <family val="2"/>
    </font>
    <font>
      <sz val="10"/>
      <color indexed="8"/>
      <name val="MS Sans Serif"/>
      <family val="2"/>
    </font>
    <font>
      <b/>
      <sz val="8"/>
      <color indexed="8"/>
      <name val="Helv"/>
      <family val="2"/>
    </font>
    <font>
      <b/>
      <sz val="14"/>
      <name val="楷体"/>
      <family val="3"/>
    </font>
    <font>
      <b/>
      <sz val="11"/>
      <color indexed="52"/>
      <name val="宋体"/>
      <family val="0"/>
    </font>
    <font>
      <sz val="10"/>
      <color indexed="8"/>
      <name val="Arial"/>
      <family val="2"/>
    </font>
    <font>
      <sz val="11"/>
      <color indexed="52"/>
      <name val="宋体"/>
      <family val="0"/>
    </font>
    <font>
      <sz val="12"/>
      <name val="뼻뮝"/>
      <family val="3"/>
    </font>
    <font>
      <sz val="14"/>
      <name val="뼻뮝"/>
      <family val="3"/>
    </font>
    <font>
      <b/>
      <sz val="10"/>
      <name val="Arial"/>
      <family val="2"/>
    </font>
    <font>
      <sz val="12"/>
      <name val="바탕체"/>
      <family val="3"/>
    </font>
    <font>
      <sz val="10"/>
      <name val="굴림체"/>
      <family val="3"/>
    </font>
    <font>
      <sz val="12"/>
      <name val="Courier"/>
      <family val="2"/>
    </font>
    <font>
      <vertAlign val="superscript"/>
      <sz val="9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20"/>
      <color rgb="FF000008"/>
      <name val="Cambria"/>
      <family val="0"/>
    </font>
    <font>
      <sz val="12"/>
      <color rgb="FF000008"/>
      <name val="宋体"/>
      <family val="0"/>
    </font>
    <font>
      <sz val="10"/>
      <color rgb="FF000008"/>
      <name val="宋体"/>
      <family val="0"/>
    </font>
    <font>
      <sz val="10"/>
      <color rgb="FF000008"/>
      <name val="Calibri"/>
      <family val="0"/>
    </font>
    <font>
      <sz val="9"/>
      <color rgb="FF000008"/>
      <name val="Calibri"/>
      <family val="0"/>
    </font>
    <font>
      <sz val="9"/>
      <color rgb="FF000008"/>
      <name val="宋体"/>
      <family val="0"/>
    </font>
    <font>
      <sz val="12"/>
      <name val="Cambria"/>
      <family val="0"/>
    </font>
    <font>
      <b/>
      <sz val="20"/>
      <name val="Cambria"/>
      <family val="0"/>
    </font>
    <font>
      <b/>
      <sz val="20"/>
      <color indexed="8"/>
      <name val="Cambria"/>
      <family val="0"/>
    </font>
    <font>
      <sz val="12"/>
      <color indexed="8"/>
      <name val="Cambria"/>
      <family val="0"/>
    </font>
    <font>
      <b/>
      <sz val="20"/>
      <name val="Calibri"/>
      <family val="0"/>
    </font>
    <font>
      <sz val="20"/>
      <color theme="1"/>
      <name val="方正小标宋_GBK"/>
      <family val="4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b/>
      <sz val="20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1"/>
      <name val="Cambria"/>
      <family val="0"/>
    </font>
    <font>
      <sz val="11"/>
      <name val="Cambria"/>
      <family val="0"/>
    </font>
    <font>
      <sz val="11"/>
      <color theme="1"/>
      <name val="方正书宋_GBK"/>
      <family val="4"/>
    </font>
    <font>
      <sz val="11"/>
      <color theme="1"/>
      <name val="Cambria"/>
      <family val="0"/>
    </font>
  </fonts>
  <fills count="9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lightUp">
        <fgColor indexed="9"/>
        <bgColor indexed="27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gray0625"/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7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3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 style="double"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2" borderId="0" applyNumberFormat="0" applyBorder="0" applyAlignment="0" applyProtection="0"/>
    <xf numFmtId="0" fontId="102" fillId="3" borderId="1" applyNumberFormat="0" applyAlignment="0" applyProtection="0"/>
    <xf numFmtId="0" fontId="29" fillId="4" borderId="0" applyNumberFormat="0" applyBorder="0" applyAlignment="0" applyProtection="0"/>
    <xf numFmtId="0" fontId="29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29" fillId="5" borderId="0" applyNumberFormat="0" applyBorder="0" applyAlignment="0" applyProtection="0"/>
    <xf numFmtId="0" fontId="3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1" fillId="0" borderId="0">
      <alignment/>
      <protection/>
    </xf>
    <xf numFmtId="0" fontId="3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03" fillId="8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43" fontId="0" fillId="0" borderId="0" applyFon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04" fillId="9" borderId="0" applyNumberFormat="0" applyBorder="0" applyAlignment="0" applyProtection="0"/>
    <xf numFmtId="0" fontId="11" fillId="0" borderId="0">
      <alignment vertical="center"/>
      <protection/>
    </xf>
    <xf numFmtId="0" fontId="105" fillId="0" borderId="0" applyNumberFormat="0" applyFill="0" applyBorder="0" applyAlignment="0" applyProtection="0"/>
    <xf numFmtId="176" fontId="2" fillId="0" borderId="2" applyFill="0" applyProtection="0">
      <alignment horizontal="right"/>
    </xf>
    <xf numFmtId="0" fontId="37" fillId="6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106" fillId="0" borderId="0" applyNumberFormat="0" applyFill="0" applyBorder="0" applyAlignment="0" applyProtection="0"/>
    <xf numFmtId="0" fontId="11" fillId="0" borderId="0">
      <alignment vertical="center"/>
      <protection/>
    </xf>
    <xf numFmtId="0" fontId="39" fillId="11" borderId="0" applyNumberFormat="0" applyBorder="0" applyAlignment="0" applyProtection="0"/>
    <xf numFmtId="0" fontId="35" fillId="12" borderId="0" applyNumberFormat="0" applyBorder="0" applyAlignment="0" applyProtection="0"/>
    <xf numFmtId="0" fontId="0" fillId="13" borderId="3" applyNumberFormat="0" applyFont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30" fillId="0" borderId="0">
      <alignment/>
      <protection/>
    </xf>
    <xf numFmtId="0" fontId="11" fillId="0" borderId="0">
      <alignment/>
      <protection/>
    </xf>
    <xf numFmtId="0" fontId="104" fillId="14" borderId="0" applyNumberFormat="0" applyBorder="0" applyAlignment="0" applyProtection="0"/>
    <xf numFmtId="0" fontId="40" fillId="0" borderId="0" applyNumberFormat="0" applyAlignment="0">
      <protection/>
    </xf>
    <xf numFmtId="0" fontId="107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08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109" fillId="0" borderId="0" applyNumberFormat="0" applyFill="0" applyBorder="0" applyAlignment="0" applyProtection="0"/>
    <xf numFmtId="0" fontId="0" fillId="0" borderId="0">
      <alignment vertical="center"/>
      <protection/>
    </xf>
    <xf numFmtId="0" fontId="110" fillId="0" borderId="0" applyNumberFormat="0" applyFill="0" applyBorder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0" fillId="0" borderId="0">
      <alignment vertical="center"/>
      <protection/>
    </xf>
    <xf numFmtId="0" fontId="104" fillId="15" borderId="0" applyNumberFormat="0" applyBorder="0" applyAlignment="0" applyProtection="0"/>
    <xf numFmtId="0" fontId="107" fillId="0" borderId="6" applyNumberFormat="0" applyFill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04" fillId="16" borderId="0" applyNumberFormat="0" applyBorder="0" applyAlignment="0" applyProtection="0"/>
    <xf numFmtId="0" fontId="47" fillId="0" borderId="0" applyFont="0" applyFill="0" applyBorder="0" applyAlignment="0" applyProtection="0"/>
    <xf numFmtId="0" fontId="113" fillId="17" borderId="7" applyNumberFormat="0" applyAlignment="0" applyProtection="0"/>
    <xf numFmtId="0" fontId="11" fillId="0" borderId="0">
      <alignment vertical="center"/>
      <protection/>
    </xf>
    <xf numFmtId="0" fontId="114" fillId="17" borderId="1" applyNumberFormat="0" applyAlignment="0" applyProtection="0"/>
    <xf numFmtId="0" fontId="11" fillId="0" borderId="0">
      <alignment/>
      <protection/>
    </xf>
    <xf numFmtId="0" fontId="50" fillId="18" borderId="8" applyNumberFormat="0" applyAlignment="0" applyProtection="0"/>
    <xf numFmtId="0" fontId="11" fillId="0" borderId="0">
      <alignment vertical="center"/>
      <protection/>
    </xf>
    <xf numFmtId="0" fontId="115" fillId="19" borderId="9" applyNumberFormat="0" applyAlignment="0" applyProtection="0"/>
    <xf numFmtId="0" fontId="29" fillId="20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104" fillId="22" borderId="0" applyNumberFormat="0" applyBorder="0" applyAlignment="0" applyProtection="0"/>
    <xf numFmtId="0" fontId="52" fillId="0" borderId="10">
      <alignment horizont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6" fillId="0" borderId="11" applyNumberFormat="0" applyFill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7" fillId="0" borderId="12" applyNumberFormat="0" applyFill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8" fillId="23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/>
      <protection/>
    </xf>
    <xf numFmtId="0" fontId="24" fillId="0" borderId="13" applyNumberFormat="0" applyFill="0" applyAlignment="0" applyProtection="0"/>
    <xf numFmtId="0" fontId="11" fillId="0" borderId="0">
      <alignment/>
      <protection/>
    </xf>
    <xf numFmtId="0" fontId="119" fillId="24" borderId="0" applyNumberFormat="0" applyBorder="0" applyAlignment="0" applyProtection="0"/>
    <xf numFmtId="0" fontId="0" fillId="25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04" fillId="26" borderId="0" applyNumberFormat="0" applyBorder="0" applyAlignment="0" applyProtection="0"/>
    <xf numFmtId="0" fontId="0" fillId="27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30" borderId="0" applyNumberFormat="0" applyBorder="0" applyAlignment="0" applyProtection="0"/>
    <xf numFmtId="0" fontId="56" fillId="11" borderId="0" applyNumberFormat="0" applyBorder="0" applyAlignment="0" applyProtection="0"/>
    <xf numFmtId="0" fontId="0" fillId="0" borderId="0">
      <alignment vertical="center"/>
      <protection/>
    </xf>
    <xf numFmtId="0" fontId="104" fillId="31" borderId="0" applyNumberFormat="0" applyBorder="0" applyAlignment="0" applyProtection="0"/>
    <xf numFmtId="0" fontId="57" fillId="0" borderId="0" applyNumberFormat="0" applyFont="0" applyFill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104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04" fillId="35" borderId="0" applyNumberFormat="0" applyBorder="0" applyAlignment="0" applyProtection="0"/>
    <xf numFmtId="0" fontId="58" fillId="36" borderId="14">
      <alignment/>
      <protection locked="0"/>
    </xf>
    <xf numFmtId="0" fontId="0" fillId="37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104" fillId="38" borderId="0" applyNumberFormat="0" applyBorder="0" applyAlignment="0" applyProtection="0"/>
    <xf numFmtId="0" fontId="0" fillId="0" borderId="0">
      <alignment vertical="center"/>
      <protection/>
    </xf>
    <xf numFmtId="0" fontId="104" fillId="39" borderId="0" applyNumberFormat="0" applyBorder="0" applyAlignment="0" applyProtection="0"/>
    <xf numFmtId="0" fontId="11" fillId="0" borderId="0">
      <alignment/>
      <protection/>
    </xf>
    <xf numFmtId="0" fontId="0" fillId="40" borderId="0" applyNumberFormat="0" applyBorder="0" applyAlignment="0" applyProtection="0"/>
    <xf numFmtId="0" fontId="11" fillId="0" borderId="0">
      <alignment/>
      <protection/>
    </xf>
    <xf numFmtId="0" fontId="24" fillId="0" borderId="13" applyNumberFormat="0" applyFill="0" applyAlignment="0" applyProtection="0"/>
    <xf numFmtId="0" fontId="3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4" fillId="41" borderId="0" applyNumberFormat="0" applyBorder="0" applyAlignment="0" applyProtection="0"/>
    <xf numFmtId="0" fontId="4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6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11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6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29" fillId="0" borderId="0">
      <alignment/>
      <protection/>
    </xf>
    <xf numFmtId="0" fontId="61" fillId="0" borderId="0">
      <alignment/>
      <protection/>
    </xf>
    <xf numFmtId="0" fontId="0" fillId="0" borderId="0">
      <alignment vertical="center"/>
      <protection/>
    </xf>
    <xf numFmtId="0" fontId="7" fillId="4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 applyBorder="0">
      <alignment/>
      <protection/>
    </xf>
    <xf numFmtId="0" fontId="11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58" fillId="36" borderId="14">
      <alignment/>
      <protection locked="0"/>
    </xf>
    <xf numFmtId="0" fontId="11" fillId="0" borderId="0">
      <alignment vertical="center"/>
      <protection/>
    </xf>
    <xf numFmtId="49" fontId="2" fillId="0" borderId="0" applyFont="0" applyFill="0" applyBorder="0" applyAlignment="0" applyProtection="0"/>
    <xf numFmtId="0" fontId="0" fillId="0" borderId="0">
      <alignment vertical="center"/>
      <protection/>
    </xf>
    <xf numFmtId="0" fontId="29" fillId="43" borderId="0" applyNumberFormat="0" applyBorder="0" applyAlignment="0" applyProtection="0"/>
    <xf numFmtId="0" fontId="11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2" fillId="0" borderId="0">
      <alignment/>
      <protection/>
    </xf>
    <xf numFmtId="38" fontId="65" fillId="44" borderId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30" fillId="0" borderId="0">
      <alignment/>
      <protection/>
    </xf>
    <xf numFmtId="0" fontId="11" fillId="0" borderId="0">
      <alignment vertical="center"/>
      <protection/>
    </xf>
    <xf numFmtId="0" fontId="6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30" fillId="0" borderId="0">
      <alignment/>
      <protection/>
    </xf>
    <xf numFmtId="0" fontId="29" fillId="0" borderId="0">
      <alignment vertical="center"/>
      <protection/>
    </xf>
    <xf numFmtId="0" fontId="66" fillId="0" borderId="0" applyNumberFormat="0" applyFill="0" applyBorder="0" applyAlignment="0" applyProtection="0"/>
    <xf numFmtId="0" fontId="104" fillId="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16" applyNumberFormat="0" applyFont="0" applyFill="0" applyAlignment="0" applyProtection="0"/>
    <xf numFmtId="0" fontId="11" fillId="0" borderId="0">
      <alignment vertical="center"/>
      <protection/>
    </xf>
    <xf numFmtId="0" fontId="30" fillId="0" borderId="0">
      <alignment/>
      <protection/>
    </xf>
    <xf numFmtId="0" fontId="11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67" fillId="45" borderId="17" applyNumberFormat="0" applyAlignment="0" applyProtection="0"/>
    <xf numFmtId="0" fontId="6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7" borderId="18" applyNumberFormat="0" applyFont="0" applyAlignment="0" applyProtection="0"/>
    <xf numFmtId="0" fontId="29" fillId="46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27" borderId="0" applyNumberFormat="0" applyBorder="0" applyAlignment="0" applyProtection="0"/>
    <xf numFmtId="0" fontId="29" fillId="11" borderId="0" applyNumberFormat="0" applyBorder="0" applyAlignment="0" applyProtection="0"/>
    <xf numFmtId="0" fontId="69" fillId="0" borderId="19" applyNumberFormat="0" applyFill="0" applyAlignment="0" applyProtection="0"/>
    <xf numFmtId="0" fontId="29" fillId="11" borderId="0" applyNumberFormat="0" applyBorder="0" applyAlignment="0" applyProtection="0"/>
    <xf numFmtId="0" fontId="11" fillId="0" borderId="0">
      <alignment vertical="center"/>
      <protection/>
    </xf>
    <xf numFmtId="0" fontId="29" fillId="11" borderId="0" applyNumberFormat="0" applyBorder="0" applyAlignment="0" applyProtection="0"/>
    <xf numFmtId="0" fontId="10" fillId="0" borderId="0">
      <alignment/>
      <protection/>
    </xf>
    <xf numFmtId="0" fontId="0" fillId="29" borderId="0" applyNumberFormat="0" applyBorder="0" applyAlignment="0" applyProtection="0"/>
    <xf numFmtId="0" fontId="29" fillId="43" borderId="0" applyNumberFormat="0" applyBorder="0" applyAlignment="0" applyProtection="0"/>
    <xf numFmtId="0" fontId="11" fillId="0" borderId="0">
      <alignment/>
      <protection/>
    </xf>
    <xf numFmtId="43" fontId="11" fillId="0" borderId="0" applyFont="0" applyFill="0" applyBorder="0" applyAlignment="0" applyProtection="0"/>
    <xf numFmtId="0" fontId="70" fillId="0" borderId="15" applyNumberFormat="0" applyFill="0" applyAlignment="0" applyProtection="0"/>
    <xf numFmtId="0" fontId="11" fillId="0" borderId="0">
      <alignment/>
      <protection/>
    </xf>
    <xf numFmtId="0" fontId="29" fillId="43" borderId="0" applyNumberFormat="0" applyBorder="0" applyAlignment="0" applyProtection="0"/>
    <xf numFmtId="0" fontId="70" fillId="0" borderId="15" applyNumberFormat="0" applyFill="0" applyAlignment="0" applyProtection="0"/>
    <xf numFmtId="0" fontId="29" fillId="20" borderId="0" applyNumberFormat="0" applyBorder="0" applyAlignment="0" applyProtection="0"/>
    <xf numFmtId="0" fontId="11" fillId="0" borderId="0">
      <alignment/>
      <protection/>
    </xf>
    <xf numFmtId="185" fontId="2" fillId="0" borderId="0" applyFont="0" applyFill="0" applyBorder="0" applyAlignment="0" applyProtection="0"/>
    <xf numFmtId="0" fontId="29" fillId="20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29" fillId="20" borderId="0" applyNumberFormat="0" applyBorder="0" applyAlignment="0" applyProtection="0"/>
    <xf numFmtId="43" fontId="11" fillId="0" borderId="0" applyFont="0" applyFill="0" applyBorder="0" applyAlignment="0" applyProtection="0"/>
    <xf numFmtId="0" fontId="0" fillId="33" borderId="0" applyNumberFormat="0" applyBorder="0" applyAlignment="0" applyProtection="0"/>
    <xf numFmtId="0" fontId="11" fillId="0" borderId="0">
      <alignment/>
      <protection/>
    </xf>
    <xf numFmtId="0" fontId="29" fillId="18" borderId="0" applyNumberFormat="0" applyBorder="0" applyAlignment="0" applyProtection="0"/>
    <xf numFmtId="0" fontId="11" fillId="0" borderId="0">
      <alignment/>
      <protection/>
    </xf>
    <xf numFmtId="0" fontId="29" fillId="18" borderId="0" applyNumberFormat="0" applyBorder="0" applyAlignment="0" applyProtection="0"/>
    <xf numFmtId="0" fontId="11" fillId="0" borderId="0">
      <alignment/>
      <protection/>
    </xf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1" fillId="0" borderId="0">
      <alignment/>
      <protection/>
    </xf>
    <xf numFmtId="0" fontId="29" fillId="48" borderId="0" applyNumberFormat="0" applyBorder="0" applyAlignment="0" applyProtection="0"/>
    <xf numFmtId="43" fontId="1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9" fillId="48" borderId="0" applyNumberFormat="0" applyBorder="0" applyAlignment="0" applyProtection="0"/>
    <xf numFmtId="0" fontId="11" fillId="0" borderId="0">
      <alignment vertical="center"/>
      <protection/>
    </xf>
    <xf numFmtId="0" fontId="29" fillId="4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9" fillId="48" borderId="0" applyNumberFormat="0" applyBorder="0" applyAlignment="0" applyProtection="0"/>
    <xf numFmtId="0" fontId="11" fillId="0" borderId="0">
      <alignment vertical="center"/>
      <protection/>
    </xf>
    <xf numFmtId="0" fontId="29" fillId="49" borderId="0" applyNumberFormat="0" applyBorder="0" applyAlignment="0" applyProtection="0"/>
    <xf numFmtId="0" fontId="11" fillId="0" borderId="0">
      <alignment vertical="center"/>
      <protection/>
    </xf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7" fillId="50" borderId="0" applyNumberFormat="0" applyBorder="0" applyAlignment="0" applyProtection="0"/>
    <xf numFmtId="0" fontId="29" fillId="4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29" fillId="1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29" fillId="1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9" fillId="1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9" fillId="12" borderId="0" applyNumberFormat="0" applyBorder="0" applyAlignment="0" applyProtection="0"/>
    <xf numFmtId="0" fontId="11" fillId="0" borderId="0">
      <alignment/>
      <protection/>
    </xf>
    <xf numFmtId="0" fontId="29" fillId="5" borderId="0" applyNumberFormat="0" applyBorder="0" applyAlignment="0" applyProtection="0"/>
    <xf numFmtId="0" fontId="11" fillId="0" borderId="0">
      <alignment/>
      <protection/>
    </xf>
    <xf numFmtId="0" fontId="29" fillId="5" borderId="0" applyNumberFormat="0" applyBorder="0" applyAlignment="0" applyProtection="0"/>
    <xf numFmtId="0" fontId="11" fillId="0" borderId="0">
      <alignment/>
      <protection/>
    </xf>
    <xf numFmtId="0" fontId="0" fillId="7" borderId="0" applyNumberFormat="0" applyBorder="0" applyAlignment="0" applyProtection="0"/>
    <xf numFmtId="0" fontId="11" fillId="51" borderId="20" applyNumberFormat="0" applyFont="0" applyAlignment="0" applyProtection="0"/>
    <xf numFmtId="0" fontId="24" fillId="0" borderId="21" applyNumberFormat="0" applyFill="0" applyAlignment="0" applyProtection="0"/>
    <xf numFmtId="0" fontId="11" fillId="0" borderId="0">
      <alignment vertical="center"/>
      <protection/>
    </xf>
    <xf numFmtId="0" fontId="51" fillId="52" borderId="22" applyNumberFormat="0" applyAlignment="0" applyProtection="0"/>
    <xf numFmtId="0" fontId="11" fillId="0" borderId="0">
      <alignment vertical="center"/>
      <protection/>
    </xf>
    <xf numFmtId="0" fontId="29" fillId="20" borderId="0" applyNumberFormat="0" applyBorder="0" applyAlignment="0" applyProtection="0"/>
    <xf numFmtId="0" fontId="11" fillId="0" borderId="0">
      <alignment vertical="center"/>
      <protection/>
    </xf>
    <xf numFmtId="0" fontId="51" fillId="52" borderId="22" applyNumberFormat="0" applyAlignment="0" applyProtection="0"/>
    <xf numFmtId="0" fontId="11" fillId="0" borderId="0">
      <alignment vertical="center"/>
      <protection/>
    </xf>
    <xf numFmtId="0" fontId="29" fillId="20" borderId="0" applyNumberFormat="0" applyBorder="0" applyAlignment="0" applyProtection="0"/>
    <xf numFmtId="0" fontId="11" fillId="0" borderId="0">
      <alignment vertical="center"/>
      <protection/>
    </xf>
    <xf numFmtId="0" fontId="29" fillId="20" borderId="0" applyNumberFormat="0" applyBorder="0" applyAlignment="0" applyProtection="0"/>
    <xf numFmtId="0" fontId="11" fillId="0" borderId="0">
      <alignment/>
      <protection/>
    </xf>
    <xf numFmtId="0" fontId="29" fillId="49" borderId="0" applyNumberFormat="0" applyBorder="0" applyAlignment="0" applyProtection="0"/>
    <xf numFmtId="0" fontId="54" fillId="43" borderId="0" applyNumberFormat="0" applyBorder="0" applyAlignment="0" applyProtection="0"/>
    <xf numFmtId="0" fontId="11" fillId="0" borderId="0">
      <alignment/>
      <protection/>
    </xf>
    <xf numFmtId="0" fontId="104" fillId="16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9" fillId="49" borderId="0" applyNumberFormat="0" applyBorder="0" applyAlignment="0" applyProtection="0"/>
    <xf numFmtId="0" fontId="58" fillId="36" borderId="14">
      <alignment/>
      <protection locked="0"/>
    </xf>
    <xf numFmtId="0" fontId="0" fillId="0" borderId="0">
      <alignment vertical="center"/>
      <protection/>
    </xf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1" fillId="0" borderId="0">
      <alignment/>
      <protection/>
    </xf>
    <xf numFmtId="0" fontId="71" fillId="5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9" fillId="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29" fillId="4" borderId="0" applyNumberFormat="0" applyBorder="0" applyAlignment="0" applyProtection="0"/>
    <xf numFmtId="0" fontId="2" fillId="0" borderId="0" applyFon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9" fillId="4" borderId="0" applyNumberFormat="0" applyBorder="0" applyAlignment="0" applyProtection="0"/>
    <xf numFmtId="0" fontId="2" fillId="0" borderId="23" applyNumberFormat="0" applyFill="0" applyProtection="0">
      <alignment horizontal="left"/>
    </xf>
    <xf numFmtId="0" fontId="24" fillId="0" borderId="0" applyNumberFormat="0" applyFill="0" applyBorder="0" applyAlignment="0" applyProtection="0"/>
    <xf numFmtId="0" fontId="11" fillId="0" borderId="0">
      <alignment/>
      <protection/>
    </xf>
    <xf numFmtId="0" fontId="103" fillId="8" borderId="0" applyNumberFormat="0" applyBorder="0" applyAlignment="0" applyProtection="0"/>
    <xf numFmtId="0" fontId="2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5" fillId="54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0" borderId="0">
      <alignment vertical="center"/>
      <protection/>
    </xf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11" fillId="0" borderId="0">
      <alignment vertical="center"/>
      <protection/>
    </xf>
    <xf numFmtId="0" fontId="35" fillId="5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12" borderId="0" applyNumberFormat="0" applyBorder="0" applyAlignment="0" applyProtection="0"/>
    <xf numFmtId="0" fontId="37" fillId="55" borderId="0" applyNumberFormat="0" applyBorder="0" applyAlignment="0" applyProtection="0"/>
    <xf numFmtId="0" fontId="72" fillId="56" borderId="0" applyNumberFormat="0" applyBorder="0" applyAlignment="0" applyProtection="0"/>
    <xf numFmtId="0" fontId="35" fillId="12" borderId="0" applyNumberFormat="0" applyBorder="0" applyAlignment="0" applyProtection="0"/>
    <xf numFmtId="0" fontId="35" fillId="5" borderId="0" applyNumberFormat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35" fillId="57" borderId="0" applyNumberFormat="0" applyBorder="0" applyAlignment="0" applyProtection="0"/>
    <xf numFmtId="0" fontId="0" fillId="0" borderId="0">
      <alignment vertical="center"/>
      <protection/>
    </xf>
    <xf numFmtId="0" fontId="35" fillId="5" borderId="0" applyNumberFormat="0" applyBorder="0" applyAlignment="0" applyProtection="0"/>
    <xf numFmtId="0" fontId="11" fillId="0" borderId="0">
      <alignment/>
      <protection/>
    </xf>
    <xf numFmtId="0" fontId="35" fillId="58" borderId="0" applyNumberFormat="0" applyBorder="0" applyAlignment="0" applyProtection="0"/>
    <xf numFmtId="0" fontId="73" fillId="47" borderId="0" applyNumberFormat="0" applyBorder="0" applyAlignment="0" applyProtection="0"/>
    <xf numFmtId="0" fontId="11" fillId="0" borderId="0">
      <alignment vertical="center"/>
      <protection/>
    </xf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35" fillId="58" borderId="0" applyNumberFormat="0" applyBorder="0" applyAlignment="0" applyProtection="0"/>
    <xf numFmtId="0" fontId="35" fillId="59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35" fillId="59" borderId="0" applyNumberFormat="0" applyBorder="0" applyAlignment="0" applyProtection="0"/>
    <xf numFmtId="0" fontId="11" fillId="0" borderId="0">
      <alignment vertical="center"/>
      <protection/>
    </xf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60" borderId="0" applyNumberFormat="0" applyBorder="0" applyAlignment="0" applyProtection="0"/>
    <xf numFmtId="0" fontId="11" fillId="0" borderId="0">
      <alignment vertical="center"/>
      <protection/>
    </xf>
    <xf numFmtId="0" fontId="63" fillId="0" borderId="24">
      <alignment horizontal="left" vertical="center"/>
      <protection/>
    </xf>
    <xf numFmtId="0" fontId="35" fillId="59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35" fillId="60" borderId="0" applyNumberFormat="0" applyBorder="0" applyAlignment="0" applyProtection="0"/>
    <xf numFmtId="0" fontId="104" fillId="41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68" fillId="0" borderId="0">
      <alignment/>
      <protection locked="0"/>
    </xf>
    <xf numFmtId="0" fontId="10" fillId="0" borderId="0">
      <alignment/>
      <protection/>
    </xf>
    <xf numFmtId="0" fontId="7" fillId="61" borderId="0" applyNumberFormat="0" applyBorder="0" applyAlignment="0" applyProtection="0"/>
    <xf numFmtId="0" fontId="0" fillId="0" borderId="0">
      <alignment vertical="center"/>
      <protection/>
    </xf>
    <xf numFmtId="0" fontId="35" fillId="57" borderId="0" applyNumberFormat="0" applyBorder="0" applyAlignment="0" applyProtection="0"/>
    <xf numFmtId="182" fontId="2" fillId="0" borderId="0" applyFont="0" applyFill="0" applyBorder="0" applyAlignment="0" applyProtection="0"/>
    <xf numFmtId="0" fontId="7" fillId="62" borderId="0" applyNumberFormat="0" applyBorder="0" applyAlignment="0" applyProtection="0"/>
    <xf numFmtId="0" fontId="37" fillId="63" borderId="0" applyNumberFormat="0" applyBorder="0" applyAlignment="0" applyProtection="0"/>
    <xf numFmtId="0" fontId="11" fillId="0" borderId="0">
      <alignment vertical="center"/>
      <protection/>
    </xf>
    <xf numFmtId="0" fontId="37" fillId="64" borderId="0" applyNumberFormat="0" applyBorder="0" applyAlignment="0" applyProtection="0"/>
    <xf numFmtId="0" fontId="0" fillId="0" borderId="0">
      <alignment vertical="center"/>
      <protection/>
    </xf>
    <xf numFmtId="0" fontId="37" fillId="6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7" fillId="66" borderId="0" applyNumberFormat="0" applyBorder="0" applyAlignment="0" applyProtection="0"/>
    <xf numFmtId="0" fontId="37" fillId="67" borderId="0" applyNumberFormat="0" applyBorder="0" applyAlignment="0" applyProtection="0"/>
    <xf numFmtId="0" fontId="2" fillId="0" borderId="0" applyFont="0" applyFill="0" applyBorder="0" applyAlignment="0" applyProtection="0"/>
    <xf numFmtId="0" fontId="0" fillId="0" borderId="0">
      <alignment vertical="center"/>
      <protection/>
    </xf>
    <xf numFmtId="0" fontId="7" fillId="56" borderId="0" applyNumberFormat="0" applyBorder="0" applyAlignment="0" applyProtection="0"/>
    <xf numFmtId="0" fontId="0" fillId="0" borderId="0">
      <alignment vertical="center"/>
      <protection/>
    </xf>
    <xf numFmtId="190" fontId="2" fillId="0" borderId="0" applyFont="0" applyFill="0" applyBorder="0" applyAlignment="0" applyProtection="0"/>
    <xf numFmtId="0" fontId="0" fillId="0" borderId="0">
      <alignment vertical="center"/>
      <protection/>
    </xf>
    <xf numFmtId="0" fontId="7" fillId="68" borderId="0" applyNumberFormat="0" applyBorder="0" applyAlignment="0" applyProtection="0"/>
    <xf numFmtId="0" fontId="37" fillId="68" borderId="0" applyNumberFormat="0" applyBorder="0" applyAlignment="0" applyProtection="0"/>
    <xf numFmtId="0" fontId="29" fillId="0" borderId="0">
      <alignment vertical="center"/>
      <protection/>
    </xf>
    <xf numFmtId="0" fontId="37" fillId="6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74" fillId="0" borderId="2" applyNumberFormat="0" applyFill="0" applyProtection="0">
      <alignment horizontal="center"/>
    </xf>
    <xf numFmtId="0" fontId="11" fillId="0" borderId="0">
      <alignment vertical="center"/>
      <protection/>
    </xf>
    <xf numFmtId="0" fontId="37" fillId="70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71" borderId="0" applyNumberFormat="0" applyBorder="0" applyAlignment="0" applyProtection="0"/>
    <xf numFmtId="0" fontId="11" fillId="0" borderId="0">
      <alignment/>
      <protection/>
    </xf>
    <xf numFmtId="0" fontId="7" fillId="7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87" fontId="2" fillId="0" borderId="0" applyFont="0" applyFill="0" applyBorder="0" applyAlignment="0" applyProtection="0"/>
    <xf numFmtId="0" fontId="37" fillId="70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7" fillId="64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37" fillId="72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73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62" borderId="0" applyNumberFormat="0" applyBorder="0" applyAlignment="0" applyProtection="0"/>
    <xf numFmtId="184" fontId="11" fillId="0" borderId="0" applyFon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37" fillId="72" borderId="0" applyNumberFormat="0" applyBorder="0" applyAlignment="0" applyProtection="0"/>
    <xf numFmtId="0" fontId="11" fillId="0" borderId="0">
      <alignment vertical="center"/>
      <protection/>
    </xf>
    <xf numFmtId="0" fontId="29" fillId="0" borderId="0">
      <alignment vertical="center"/>
      <protection/>
    </xf>
    <xf numFmtId="0" fontId="11" fillId="0" borderId="0">
      <alignment/>
      <protection/>
    </xf>
    <xf numFmtId="0" fontId="37" fillId="72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37" fillId="74" borderId="0" applyNumberFormat="0" applyBorder="0" applyAlignment="0" applyProtection="0"/>
    <xf numFmtId="0" fontId="7" fillId="75" borderId="0" applyNumberFormat="0" applyBorder="0" applyAlignment="0" applyProtection="0"/>
    <xf numFmtId="0" fontId="7" fillId="76" borderId="0" applyNumberFormat="0" applyBorder="0" applyAlignment="0" applyProtection="0"/>
    <xf numFmtId="0" fontId="11" fillId="0" borderId="0">
      <alignment/>
      <protection/>
    </xf>
    <xf numFmtId="0" fontId="37" fillId="55" borderId="0" applyNumberFormat="0" applyBorder="0" applyAlignment="0" applyProtection="0"/>
    <xf numFmtId="0" fontId="42" fillId="0" borderId="0" applyNumberFormat="0" applyFill="0" applyBorder="0" applyAlignment="0" applyProtection="0"/>
    <xf numFmtId="0" fontId="14" fillId="0" borderId="0">
      <alignment/>
      <protection/>
    </xf>
    <xf numFmtId="0" fontId="47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77" borderId="0" applyNumberFormat="0" applyBorder="0" applyAlignment="0" applyProtection="0"/>
    <xf numFmtId="0" fontId="11" fillId="0" borderId="0">
      <alignment vertical="center"/>
      <protection/>
    </xf>
    <xf numFmtId="181" fontId="75" fillId="78" borderId="0">
      <alignment/>
      <protection/>
    </xf>
    <xf numFmtId="0" fontId="0" fillId="0" borderId="0">
      <alignment vertical="center"/>
      <protection/>
    </xf>
    <xf numFmtId="0" fontId="23" fillId="79" borderId="0" applyNumberFormat="0" applyBorder="0" applyAlignment="0" applyProtection="0"/>
    <xf numFmtId="0" fontId="22" fillId="0" borderId="2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/>
      <protection/>
    </xf>
    <xf numFmtId="0" fontId="11" fillId="0" borderId="0">
      <alignment/>
      <protection/>
    </xf>
    <xf numFmtId="185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7" fillId="0" borderId="0">
      <alignment/>
      <protection/>
    </xf>
    <xf numFmtId="0" fontId="11" fillId="0" borderId="0">
      <alignment vertical="center"/>
      <protection/>
    </xf>
    <xf numFmtId="37" fontId="76" fillId="0" borderId="0">
      <alignment/>
      <protection/>
    </xf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191" fontId="2" fillId="0" borderId="0" applyFill="0" applyBorder="0" applyAlignment="0">
      <protection/>
    </xf>
    <xf numFmtId="0" fontId="37" fillId="49" borderId="26" applyNumberFormat="0" applyAlignment="0" applyProtection="0"/>
    <xf numFmtId="0" fontId="11" fillId="0" borderId="0">
      <alignment/>
      <protection/>
    </xf>
    <xf numFmtId="0" fontId="77" fillId="0" borderId="10">
      <alignment horizont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78" fillId="0" borderId="0" applyNumberFormat="0" applyFill="0" applyBorder="0" applyAlignment="0" applyProtection="0"/>
    <xf numFmtId="182" fontId="2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60" fillId="0" borderId="27" applyNumberFormat="0" applyFill="0" applyAlignment="0" applyProtection="0"/>
    <xf numFmtId="0" fontId="0" fillId="0" borderId="0">
      <alignment vertical="center"/>
      <protection/>
    </xf>
    <xf numFmtId="179" fontId="79" fillId="0" borderId="0">
      <alignment/>
      <protection/>
    </xf>
    <xf numFmtId="180" fontId="2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3" fontId="2" fillId="0" borderId="0" applyFont="0" applyFill="0" applyBorder="0" applyAlignment="0" applyProtection="0"/>
    <xf numFmtId="0" fontId="0" fillId="0" borderId="0">
      <alignment vertical="center"/>
      <protection/>
    </xf>
    <xf numFmtId="0" fontId="80" fillId="0" borderId="0" applyNumberFormat="0" applyAlignment="0">
      <protection/>
    </xf>
    <xf numFmtId="0" fontId="0" fillId="0" borderId="0">
      <alignment vertical="center"/>
      <protection/>
    </xf>
    <xf numFmtId="192" fontId="11" fillId="0" borderId="0" applyFont="0" applyFill="0" applyBorder="0" applyAlignment="0" applyProtection="0"/>
    <xf numFmtId="0" fontId="11" fillId="0" borderId="0">
      <alignment vertical="center"/>
      <protection/>
    </xf>
    <xf numFmtId="185" fontId="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193" fontId="2" fillId="0" borderId="0" applyFont="0" applyFill="0" applyBorder="0" applyAlignment="0" applyProtection="0"/>
    <xf numFmtId="0" fontId="11" fillId="0" borderId="0">
      <alignment vertical="center"/>
      <protection/>
    </xf>
    <xf numFmtId="184" fontId="1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186" fontId="79" fillId="0" borderId="0">
      <alignment/>
      <protection/>
    </xf>
    <xf numFmtId="0" fontId="11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180" fontId="1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180" fontId="11" fillId="0" borderId="0" applyFont="0" applyFill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194" fontId="79" fillId="0" borderId="0">
      <alignment/>
      <protection/>
    </xf>
    <xf numFmtId="0" fontId="82" fillId="0" borderId="28" applyNumberFormat="0" applyFill="0" applyAlignment="0" applyProtection="0"/>
    <xf numFmtId="0" fontId="22" fillId="80" borderId="0" applyNumberFormat="0" applyBorder="0" applyAlignment="0" applyProtection="0"/>
    <xf numFmtId="0" fontId="11" fillId="0" borderId="0">
      <alignment vertical="center"/>
      <protection/>
    </xf>
    <xf numFmtId="0" fontId="82" fillId="0" borderId="28" applyNumberFormat="0" applyFill="0" applyAlignment="0" applyProtection="0"/>
    <xf numFmtId="0" fontId="22" fillId="80" borderId="0" applyNumberFormat="0" applyBorder="0" applyAlignment="0" applyProtection="0"/>
    <xf numFmtId="0" fontId="11" fillId="0" borderId="0">
      <alignment vertical="center"/>
      <protection/>
    </xf>
    <xf numFmtId="2" fontId="2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29" fillId="0" borderId="0">
      <alignment vertical="center"/>
      <protection/>
    </xf>
    <xf numFmtId="0" fontId="83" fillId="0" borderId="0" applyNumberFormat="0" applyFill="0" applyBorder="0" applyAlignment="0" applyProtection="0"/>
    <xf numFmtId="0" fontId="11" fillId="0" borderId="0">
      <alignment vertical="center"/>
      <protection/>
    </xf>
    <xf numFmtId="181" fontId="1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72" fillId="5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63" fillId="0" borderId="29" applyNumberFormat="0" applyAlignment="0" applyProtection="0"/>
    <xf numFmtId="0" fontId="0" fillId="0" borderId="0">
      <alignment vertical="center"/>
      <protection/>
    </xf>
    <xf numFmtId="0" fontId="35" fillId="59" borderId="0" applyNumberFormat="0" applyBorder="0" applyAlignment="0" applyProtection="0"/>
    <xf numFmtId="0" fontId="11" fillId="0" borderId="0">
      <alignment vertical="center"/>
      <protection/>
    </xf>
    <xf numFmtId="0" fontId="69" fillId="0" borderId="19" applyNumberFormat="0" applyFill="0" applyAlignment="0" applyProtection="0"/>
    <xf numFmtId="0" fontId="11" fillId="0" borderId="0">
      <alignment vertical="center"/>
      <protection/>
    </xf>
    <xf numFmtId="0" fontId="24" fillId="0" borderId="13" applyNumberFormat="0" applyFill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24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52" fillId="0" borderId="0">
      <alignment horizontal="center"/>
      <protection/>
    </xf>
    <xf numFmtId="10" fontId="65" fillId="81" borderId="30" applyBorder="0" applyAlignment="0" applyProtection="0"/>
    <xf numFmtId="43" fontId="1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9" fillId="11" borderId="0" applyNumberFormat="0" applyBorder="0" applyAlignment="0" applyProtection="0"/>
    <xf numFmtId="0" fontId="61" fillId="0" borderId="0">
      <alignment/>
      <protection/>
    </xf>
    <xf numFmtId="0" fontId="0" fillId="0" borderId="0">
      <alignment vertical="center"/>
      <protection/>
    </xf>
    <xf numFmtId="43" fontId="11" fillId="0" borderId="0" applyFont="0" applyFill="0" applyBorder="0" applyAlignment="0" applyProtection="0"/>
    <xf numFmtId="0" fontId="74" fillId="0" borderId="2" applyNumberFormat="0" applyFill="0" applyProtection="0">
      <alignment horizontal="left"/>
    </xf>
    <xf numFmtId="0" fontId="84" fillId="0" borderId="31" applyNumberFormat="0" applyFont="0" applyAlignment="0">
      <protection/>
    </xf>
    <xf numFmtId="0" fontId="11" fillId="51" borderId="20" applyNumberFormat="0" applyFont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51" fillId="52" borderId="22" applyNumberFormat="0" applyAlignment="0" applyProtection="0"/>
    <xf numFmtId="181" fontId="85" fillId="82" borderId="0">
      <alignment/>
      <protection/>
    </xf>
    <xf numFmtId="0" fontId="0" fillId="0" borderId="0">
      <alignment vertical="center"/>
      <protection/>
    </xf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0" fillId="0" borderId="0">
      <alignment vertical="center"/>
      <protection/>
    </xf>
    <xf numFmtId="189" fontId="57" fillId="0" borderId="0" applyFont="0" applyFill="0" applyBorder="0" applyAlignment="0" applyProtection="0"/>
    <xf numFmtId="0" fontId="11" fillId="0" borderId="0">
      <alignment vertical="center"/>
      <protection/>
    </xf>
    <xf numFmtId="197" fontId="57" fillId="0" borderId="0" applyFont="0" applyFill="0" applyBorder="0" applyAlignment="0" applyProtection="0"/>
    <xf numFmtId="0" fontId="79" fillId="0" borderId="0">
      <alignment/>
      <protection/>
    </xf>
    <xf numFmtId="195" fontId="86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68" fillId="0" borderId="0">
      <alignment/>
      <protection/>
    </xf>
    <xf numFmtId="0" fontId="59" fillId="0" borderId="0" applyNumberFormat="0" applyFill="0" applyBorder="0" applyAlignment="0" applyProtection="0"/>
    <xf numFmtId="0" fontId="11" fillId="0" borderId="0">
      <alignment/>
      <protection/>
    </xf>
    <xf numFmtId="0" fontId="44" fillId="0" borderId="0" applyNumberFormat="0" applyFill="0" applyBorder="0" applyAlignment="0" applyProtection="0"/>
    <xf numFmtId="0" fontId="11" fillId="0" borderId="0">
      <alignment vertical="center"/>
      <protection/>
    </xf>
    <xf numFmtId="178" fontId="2" fillId="0" borderId="0" applyFont="0" applyFill="0" applyProtection="0">
      <alignment/>
    </xf>
    <xf numFmtId="0" fontId="11" fillId="47" borderId="18" applyNumberFormat="0" applyFont="0" applyAlignment="0" applyProtection="0"/>
    <xf numFmtId="0" fontId="11" fillId="0" borderId="0">
      <alignment vertical="center"/>
      <protection/>
    </xf>
    <xf numFmtId="180" fontId="2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14" fontId="32" fillId="0" borderId="0">
      <alignment horizontal="center" wrapText="1"/>
      <protection locked="0"/>
    </xf>
    <xf numFmtId="0" fontId="11" fillId="0" borderId="0">
      <alignment vertical="center"/>
      <protection/>
    </xf>
    <xf numFmtId="3" fontId="57" fillId="0" borderId="0" applyFont="0" applyFill="0" applyBorder="0" applyAlignment="0" applyProtection="0"/>
    <xf numFmtId="0" fontId="11" fillId="0" borderId="0">
      <alignment vertical="center"/>
      <protection/>
    </xf>
    <xf numFmtId="10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29" fillId="0" borderId="0">
      <alignment vertical="center"/>
      <protection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11" fillId="0" borderId="0">
      <alignment vertical="center"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7" fillId="83" borderId="0" applyNumberFormat="0" applyFont="0" applyBorder="0" applyAlignment="0" applyProtection="0"/>
    <xf numFmtId="0" fontId="87" fillId="84" borderId="0" applyNumberFormat="0" applyFont="0" applyBorder="0" applyAlignment="0">
      <protection/>
    </xf>
    <xf numFmtId="0" fontId="0" fillId="0" borderId="0">
      <alignment vertical="center"/>
      <protection/>
    </xf>
    <xf numFmtId="198" fontId="2" fillId="0" borderId="0" applyFill="0" applyBorder="0" applyAlignment="0" applyProtection="0"/>
    <xf numFmtId="0" fontId="11" fillId="0" borderId="0">
      <alignment/>
      <protection/>
    </xf>
    <xf numFmtId="0" fontId="87" fillId="1" borderId="24" applyNumberFormat="0" applyFont="0" applyAlignment="0">
      <protection/>
    </xf>
    <xf numFmtId="0" fontId="23" fillId="0" borderId="0" applyNumberFormat="0" applyFill="0" applyBorder="0" applyAlignment="0" applyProtection="0"/>
    <xf numFmtId="0" fontId="88" fillId="0" borderId="0" applyNumberFormat="0" applyFill="0" applyBorder="0" applyAlignment="0">
      <protection/>
    </xf>
    <xf numFmtId="0" fontId="58" fillId="36" borderId="14">
      <alignment/>
      <protection locked="0"/>
    </xf>
    <xf numFmtId="0" fontId="89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/>
      <protection/>
    </xf>
    <xf numFmtId="0" fontId="11" fillId="0" borderId="0">
      <alignment vertical="center"/>
      <protection/>
    </xf>
    <xf numFmtId="40" fontId="90" fillId="0" borderId="0" applyBorder="0">
      <alignment horizontal="right"/>
      <protection/>
    </xf>
    <xf numFmtId="0" fontId="58" fillId="36" borderId="14">
      <alignment/>
      <protection locked="0"/>
    </xf>
    <xf numFmtId="0" fontId="0" fillId="0" borderId="0">
      <alignment vertical="center"/>
      <protection/>
    </xf>
    <xf numFmtId="0" fontId="35" fillId="58" borderId="0" applyNumberFormat="0" applyBorder="0" applyAlignment="0" applyProtection="0"/>
    <xf numFmtId="0" fontId="58" fillId="36" borderId="14">
      <alignment/>
      <protection locked="0"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58" fillId="36" borderId="14">
      <alignment/>
      <protection locked="0"/>
    </xf>
    <xf numFmtId="0" fontId="22" fillId="0" borderId="25" applyNumberFormat="0" applyFill="0" applyAlignment="0" applyProtection="0"/>
    <xf numFmtId="0" fontId="11" fillId="0" borderId="0">
      <alignment vertical="center"/>
      <protection/>
    </xf>
    <xf numFmtId="9" fontId="11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196" fontId="2" fillId="0" borderId="0" applyFont="0" applyFill="0" applyBorder="0" applyAlignment="0" applyProtection="0"/>
    <xf numFmtId="0" fontId="2" fillId="0" borderId="23" applyNumberFormat="0" applyFill="0" applyProtection="0">
      <alignment horizontal="right"/>
    </xf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64" fillId="0" borderId="15" applyNumberFormat="0" applyFill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0" fillId="0" borderId="27" applyNumberFormat="0" applyFill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60" fillId="0" borderId="27" applyNumberFormat="0" applyFill="0" applyAlignment="0" applyProtection="0"/>
    <xf numFmtId="0" fontId="60" fillId="0" borderId="27" applyNumberFormat="0" applyFill="0" applyAlignment="0" applyProtection="0"/>
    <xf numFmtId="0" fontId="11" fillId="0" borderId="0">
      <alignment vertical="center"/>
      <protection/>
    </xf>
    <xf numFmtId="0" fontId="6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>
      <alignment vertical="center"/>
      <protection/>
    </xf>
    <xf numFmtId="43" fontId="11" fillId="0" borderId="0" applyFont="0" applyFill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6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59" fillId="0" borderId="0" applyNumberFormat="0" applyFill="0" applyBorder="0" applyAlignment="0" applyProtection="0"/>
    <xf numFmtId="0" fontId="0" fillId="0" borderId="0">
      <alignment vertical="center"/>
      <protection/>
    </xf>
    <xf numFmtId="0" fontId="91" fillId="0" borderId="23" applyNumberFormat="0" applyFill="0" applyProtection="0">
      <alignment horizontal="center"/>
    </xf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1" fillId="0" borderId="0">
      <alignment vertical="center"/>
      <protection/>
    </xf>
    <xf numFmtId="0" fontId="39" fillId="11" borderId="0" applyNumberFormat="0" applyBorder="0" applyAlignment="0" applyProtection="0"/>
    <xf numFmtId="0" fontId="11" fillId="0" borderId="0">
      <alignment vertical="center"/>
      <protection/>
    </xf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9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54" fillId="4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9" fillId="0" borderId="0">
      <alignment vertical="center"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51" fillId="52" borderId="22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2" fillId="43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4" fontId="57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29" fillId="0" borderId="0">
      <alignment vertical="center"/>
      <protection/>
    </xf>
    <xf numFmtId="0" fontId="11" fillId="0" borderId="0">
      <alignment/>
      <protection/>
    </xf>
    <xf numFmtId="0" fontId="29" fillId="0" borderId="0">
      <alignment vertical="center"/>
      <protection/>
    </xf>
    <xf numFmtId="0" fontId="11" fillId="0" borderId="0">
      <alignment vertical="center"/>
      <protection/>
    </xf>
    <xf numFmtId="0" fontId="29" fillId="13" borderId="3" applyNumberFormat="0" applyFont="0" applyAlignment="0" applyProtection="0"/>
    <xf numFmtId="0" fontId="11" fillId="0" borderId="0">
      <alignment/>
      <protection/>
    </xf>
    <xf numFmtId="0" fontId="2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2" fillId="44" borderId="32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43" fontId="11" fillId="0" borderId="0" applyFont="0" applyFill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43" fontId="1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43" fontId="11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3" fontId="1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43" fontId="11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8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85" borderId="0" applyNumberFormat="0" applyBorder="0" applyAlignment="0" applyProtection="0"/>
    <xf numFmtId="0" fontId="0" fillId="0" borderId="0">
      <alignment vertical="center"/>
      <protection/>
    </xf>
    <xf numFmtId="0" fontId="35" fillId="85" borderId="0" applyNumberFormat="0" applyBorder="0" applyAlignment="0" applyProtection="0"/>
    <xf numFmtId="0" fontId="0" fillId="0" borderId="0">
      <alignment vertical="center"/>
      <protection/>
    </xf>
    <xf numFmtId="0" fontId="35" fillId="57" borderId="0" applyNumberFormat="0" applyBorder="0" applyAlignment="0" applyProtection="0"/>
    <xf numFmtId="0" fontId="0" fillId="0" borderId="0">
      <alignment vertical="center"/>
      <protection/>
    </xf>
    <xf numFmtId="0" fontId="35" fillId="57" borderId="0" applyNumberFormat="0" applyBorder="0" applyAlignment="0" applyProtection="0"/>
    <xf numFmtId="0" fontId="0" fillId="0" borderId="0">
      <alignment vertical="center"/>
      <protection/>
    </xf>
    <xf numFmtId="0" fontId="35" fillId="77" borderId="0" applyNumberFormat="0" applyBorder="0" applyAlignment="0" applyProtection="0"/>
    <xf numFmtId="0" fontId="71" fillId="53" borderId="0" applyNumberFormat="0" applyBorder="0" applyAlignment="0" applyProtection="0"/>
    <xf numFmtId="0" fontId="0" fillId="0" borderId="0">
      <alignment vertical="center"/>
      <protection/>
    </xf>
    <xf numFmtId="0" fontId="35" fillId="77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35" fillId="58" borderId="0" applyNumberFormat="0" applyBorder="0" applyAlignment="0" applyProtection="0"/>
    <xf numFmtId="0" fontId="0" fillId="0" borderId="0">
      <alignment vertical="center"/>
      <protection/>
    </xf>
    <xf numFmtId="0" fontId="35" fillId="58" borderId="0" applyNumberFormat="0" applyBorder="0" applyAlignment="0" applyProtection="0"/>
    <xf numFmtId="0" fontId="0" fillId="0" borderId="0">
      <alignment vertical="center"/>
      <protection/>
    </xf>
    <xf numFmtId="0" fontId="35" fillId="59" borderId="0" applyNumberFormat="0" applyBorder="0" applyAlignment="0" applyProtection="0"/>
    <xf numFmtId="0" fontId="0" fillId="0" borderId="0">
      <alignment vertical="center"/>
      <protection/>
    </xf>
    <xf numFmtId="0" fontId="35" fillId="59" borderId="0" applyNumberFormat="0" applyBorder="0" applyAlignment="0" applyProtection="0"/>
    <xf numFmtId="0" fontId="0" fillId="0" borderId="0">
      <alignment vertical="center"/>
      <protection/>
    </xf>
    <xf numFmtId="0" fontId="35" fillId="8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86" borderId="0" applyNumberFormat="0" applyBorder="0" applyAlignment="0" applyProtection="0"/>
    <xf numFmtId="0" fontId="0" fillId="0" borderId="0">
      <alignment vertical="center"/>
      <protection/>
    </xf>
    <xf numFmtId="0" fontId="35" fillId="86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4" fillId="0" borderId="21" applyNumberFormat="0" applyFill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9" fillId="0" borderId="0">
      <alignment vertical="center"/>
      <protection/>
    </xf>
    <xf numFmtId="43" fontId="11" fillId="0" borderId="0" applyFont="0" applyFill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43" fontId="11" fillId="0" borderId="0" applyFont="0" applyFill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43" fontId="11" fillId="0" borderId="0" applyFont="0" applyFill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43" fontId="11" fillId="0" borderId="0" applyFon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1" fillId="0" borderId="0" applyFon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1" fillId="0" borderId="0" applyFon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1" fillId="0" borderId="0" applyFon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1" fillId="0" borderId="0" applyFon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44" fillId="0" borderId="0" applyNumberFormat="0" applyFill="0" applyBorder="0" applyAlignment="0" applyProtection="0"/>
    <xf numFmtId="0" fontId="11" fillId="0" borderId="0">
      <alignment vertical="center"/>
      <protection/>
    </xf>
    <xf numFmtId="0" fontId="44" fillId="0" borderId="0" applyNumberFormat="0" applyFill="0" applyBorder="0" applyAlignment="0" applyProtection="0"/>
    <xf numFmtId="0" fontId="11" fillId="0" borderId="0">
      <alignment vertical="center"/>
      <protection/>
    </xf>
    <xf numFmtId="0" fontId="44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1" fontId="2" fillId="0" borderId="2" applyFill="0" applyProtection="0">
      <alignment horizontal="center"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54" fillId="4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2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31" fillId="48" borderId="32" applyNumberFormat="0" applyAlignment="0" applyProtection="0"/>
    <xf numFmtId="0" fontId="11" fillId="0" borderId="0">
      <alignment/>
      <protection/>
    </xf>
    <xf numFmtId="0" fontId="31" fillId="48" borderId="3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48" borderId="32" applyNumberFormat="0" applyAlignment="0" applyProtection="0"/>
    <xf numFmtId="0" fontId="11" fillId="0" borderId="0">
      <alignment/>
      <protection/>
    </xf>
    <xf numFmtId="0" fontId="31" fillId="48" borderId="32" applyNumberFormat="0" applyAlignment="0" applyProtection="0"/>
    <xf numFmtId="0" fontId="0" fillId="0" borderId="0">
      <alignment vertical="center"/>
      <protection/>
    </xf>
    <xf numFmtId="0" fontId="5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2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43" fontId="2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8" fillId="44" borderId="33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41" fontId="2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182" fontId="65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8" fillId="44" borderId="33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200" fontId="65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93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4" fillId="0" borderId="34" applyNumberFormat="0" applyFill="0" applyAlignment="0" applyProtection="0"/>
    <xf numFmtId="0" fontId="9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2" fillId="44" borderId="32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2" fillId="8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83" fontId="65" fillId="0" borderId="0" applyFont="0" applyFill="0" applyBorder="0" applyAlignment="0" applyProtection="0"/>
    <xf numFmtId="0" fontId="11" fillId="0" borderId="0">
      <alignment/>
      <protection/>
    </xf>
    <xf numFmtId="0" fontId="35" fillId="8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3" fontId="1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1" fontId="1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54" fillId="43" borderId="0" applyNumberFormat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0" fontId="29" fillId="0" borderId="0">
      <alignment vertical="center"/>
      <protection/>
    </xf>
    <xf numFmtId="0" fontId="1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44" fontId="29" fillId="0" borderId="0" applyFont="0" applyFill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4" fillId="0" borderId="21" applyNumberFormat="0" applyFill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96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3" fontId="97" fillId="0" borderId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4" fillId="4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199" fontId="29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181" fontId="29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196" fontId="2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196" fontId="2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43" fontId="11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41" fontId="2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2" fillId="88" borderId="0" applyNumberFormat="0" applyBorder="0" applyAlignment="0" applyProtection="0"/>
    <xf numFmtId="40" fontId="96" fillId="0" borderId="0" applyFont="0" applyFill="0" applyBorder="0" applyAlignment="0" applyProtection="0"/>
    <xf numFmtId="38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4" fillId="43" borderId="0" applyNumberFormat="0" applyBorder="0" applyAlignment="0" applyProtection="0"/>
    <xf numFmtId="0" fontId="72" fillId="56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118" fillId="23" borderId="0" applyNumberFormat="0" applyBorder="0" applyAlignment="0" applyProtection="0"/>
    <xf numFmtId="0" fontId="24" fillId="0" borderId="21" applyNumberFormat="0" applyFill="0" applyAlignment="0" applyProtection="0"/>
    <xf numFmtId="44" fontId="29" fillId="0" borderId="0" applyFont="0" applyFill="0" applyBorder="0" applyAlignment="0" applyProtection="0"/>
    <xf numFmtId="0" fontId="92" fillId="44" borderId="32" applyNumberFormat="0" applyAlignment="0" applyProtection="0"/>
    <xf numFmtId="0" fontId="92" fillId="44" borderId="32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4" fillId="0" borderId="34" applyNumberFormat="0" applyFill="0" applyAlignment="0" applyProtection="0"/>
    <xf numFmtId="0" fontId="94" fillId="0" borderId="34" applyNumberFormat="0" applyFill="0" applyAlignment="0" applyProtection="0"/>
    <xf numFmtId="0" fontId="94" fillId="0" borderId="34" applyNumberFormat="0" applyFill="0" applyAlignment="0" applyProtection="0"/>
    <xf numFmtId="177" fontId="11" fillId="0" borderId="0" applyFont="0" applyFill="0" applyBorder="0" applyAlignment="0" applyProtection="0"/>
    <xf numFmtId="201" fontId="98" fillId="0" borderId="0" applyFont="0" applyFill="0" applyBorder="0" applyAlignment="0" applyProtection="0"/>
    <xf numFmtId="188" fontId="98" fillId="0" borderId="0" applyFont="0" applyFill="0" applyBorder="0" applyAlignment="0" applyProtection="0"/>
    <xf numFmtId="0" fontId="99" fillId="0" borderId="0">
      <alignment/>
      <protection/>
    </xf>
    <xf numFmtId="0" fontId="57" fillId="0" borderId="0">
      <alignment/>
      <protection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2" fillId="89" borderId="0" applyNumberFormat="0" applyBorder="0" applyAlignment="0" applyProtection="0"/>
    <xf numFmtId="0" fontId="35" fillId="77" borderId="0" applyNumberFormat="0" applyBorder="0" applyAlignment="0" applyProtection="0"/>
    <xf numFmtId="0" fontId="35" fillId="58" borderId="0" applyNumberFormat="0" applyBorder="0" applyAlignment="0" applyProtection="0"/>
    <xf numFmtId="0" fontId="35" fillId="86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48" fillId="44" borderId="33" applyNumberFormat="0" applyAlignment="0" applyProtection="0"/>
    <xf numFmtId="0" fontId="48" fillId="44" borderId="33" applyNumberFormat="0" applyAlignment="0" applyProtection="0"/>
    <xf numFmtId="0" fontId="100" fillId="0" borderId="0">
      <alignment/>
      <protection/>
    </xf>
    <xf numFmtId="0" fontId="2" fillId="0" borderId="0">
      <alignment/>
      <protection/>
    </xf>
    <xf numFmtId="0" fontId="2" fillId="0" borderId="35">
      <alignment/>
      <protection/>
    </xf>
    <xf numFmtId="43" fontId="2" fillId="0" borderId="0" applyFont="0" applyFill="0" applyBorder="0" applyAlignment="0" applyProtection="0"/>
    <xf numFmtId="0" fontId="11" fillId="81" borderId="18" applyNumberFormat="0" applyFont="0" applyAlignment="0" applyProtection="0"/>
    <xf numFmtId="0" fontId="29" fillId="81" borderId="18" applyNumberFormat="0" applyFont="0" applyAlignment="0" applyProtection="0"/>
  </cellStyleXfs>
  <cellXfs count="191">
    <xf numFmtId="0" fontId="0" fillId="0" borderId="0" xfId="0" applyFont="1" applyAlignment="1">
      <alignment vertical="center"/>
    </xf>
    <xf numFmtId="0" fontId="0" fillId="0" borderId="0" xfId="369" applyFont="1" applyFill="1" applyBorder="1" applyAlignment="1">
      <alignment vertical="center"/>
      <protection/>
    </xf>
    <xf numFmtId="0" fontId="2" fillId="0" borderId="0" xfId="922" applyFont="1" applyFill="1" applyBorder="1" applyAlignment="1">
      <alignment vertical="center"/>
      <protection/>
    </xf>
    <xf numFmtId="0" fontId="2" fillId="0" borderId="0" xfId="922" applyFont="1" applyFill="1" applyAlignment="1">
      <alignment vertical="center"/>
      <protection/>
    </xf>
    <xf numFmtId="0" fontId="3" fillId="0" borderId="0" xfId="922" applyFont="1" applyFill="1" applyBorder="1" applyAlignment="1">
      <alignment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121" fillId="0" borderId="0" xfId="922" applyFont="1" applyFill="1" applyBorder="1" applyAlignment="1">
      <alignment horizontal="center" vertical="center" wrapText="1"/>
      <protection/>
    </xf>
    <xf numFmtId="0" fontId="121" fillId="0" borderId="0" xfId="922" applyFont="1" applyFill="1" applyAlignment="1">
      <alignment horizontal="center" vertical="center" wrapText="1"/>
      <protection/>
    </xf>
    <xf numFmtId="0" fontId="6" fillId="0" borderId="0" xfId="408" applyFont="1" applyFill="1" applyAlignment="1">
      <alignment horizontal="center" vertical="center"/>
      <protection/>
    </xf>
    <xf numFmtId="0" fontId="122" fillId="0" borderId="36" xfId="922" applyFont="1" applyFill="1" applyBorder="1" applyAlignment="1">
      <alignment horizontal="left" vertical="center" wrapText="1"/>
      <protection/>
    </xf>
    <xf numFmtId="0" fontId="122" fillId="0" borderId="36" xfId="922" applyFont="1" applyFill="1" applyBorder="1" applyAlignment="1">
      <alignment horizontal="center" vertical="center" wrapText="1"/>
      <protection/>
    </xf>
    <xf numFmtId="0" fontId="123" fillId="0" borderId="37" xfId="922" applyFont="1" applyFill="1" applyBorder="1" applyAlignment="1">
      <alignment horizontal="center" vertical="center" wrapText="1"/>
      <protection/>
    </xf>
    <xf numFmtId="0" fontId="124" fillId="0" borderId="37" xfId="1428" applyFont="1" applyFill="1" applyBorder="1" applyAlignment="1">
      <alignment horizontal="center" vertical="center" wrapText="1"/>
      <protection/>
    </xf>
    <xf numFmtId="0" fontId="125" fillId="0" borderId="37" xfId="1428" applyFont="1" applyFill="1" applyBorder="1" applyAlignment="1">
      <alignment horizontal="center" vertical="center"/>
      <protection/>
    </xf>
    <xf numFmtId="0" fontId="125" fillId="0" borderId="38" xfId="1428" applyFont="1" applyFill="1" applyBorder="1" applyAlignment="1">
      <alignment horizontal="center" vertical="center"/>
      <protection/>
    </xf>
    <xf numFmtId="202" fontId="126" fillId="0" borderId="37" xfId="922" applyNumberFormat="1" applyFont="1" applyFill="1" applyBorder="1" applyAlignment="1">
      <alignment horizontal="center" vertical="center"/>
      <protection/>
    </xf>
    <xf numFmtId="202" fontId="126" fillId="0" borderId="38" xfId="922" applyNumberFormat="1" applyFont="1" applyFill="1" applyBorder="1" applyAlignment="1">
      <alignment horizontal="center" vertical="center"/>
      <protection/>
    </xf>
    <xf numFmtId="202" fontId="123" fillId="0" borderId="37" xfId="922" applyNumberFormat="1" applyFont="1" applyFill="1" applyBorder="1" applyAlignment="1">
      <alignment horizontal="center" vertical="center" wrapText="1"/>
      <protection/>
    </xf>
    <xf numFmtId="49" fontId="126" fillId="0" borderId="37" xfId="922" applyNumberFormat="1" applyFont="1" applyFill="1" applyBorder="1" applyAlignment="1">
      <alignment horizontal="left" vertical="center" wrapText="1"/>
      <protection/>
    </xf>
    <xf numFmtId="0" fontId="123" fillId="0" borderId="39" xfId="922" applyFont="1" applyFill="1" applyBorder="1" applyAlignment="1">
      <alignment horizontal="center" vertical="center" wrapText="1"/>
      <protection/>
    </xf>
    <xf numFmtId="49" fontId="126" fillId="0" borderId="39" xfId="922" applyNumberFormat="1" applyFont="1" applyFill="1" applyBorder="1" applyAlignment="1">
      <alignment horizontal="left" vertical="center" wrapText="1"/>
      <protection/>
    </xf>
    <xf numFmtId="0" fontId="123" fillId="0" borderId="30" xfId="922" applyFont="1" applyFill="1" applyBorder="1" applyAlignment="1">
      <alignment horizontal="center" vertical="center" wrapText="1"/>
      <protection/>
    </xf>
    <xf numFmtId="0" fontId="126" fillId="0" borderId="30" xfId="922" applyFont="1" applyFill="1" applyBorder="1" applyAlignment="1">
      <alignment horizontal="center" vertical="center"/>
      <protection/>
    </xf>
    <xf numFmtId="0" fontId="126" fillId="0" borderId="30" xfId="922" applyFont="1" applyFill="1" applyBorder="1" applyAlignment="1">
      <alignment horizontal="left" vertical="center"/>
      <protection/>
    </xf>
    <xf numFmtId="9" fontId="126" fillId="0" borderId="30" xfId="922" applyNumberFormat="1" applyFont="1" applyFill="1" applyBorder="1" applyAlignment="1">
      <alignment horizontal="center" vertical="center"/>
      <protection/>
    </xf>
    <xf numFmtId="0" fontId="126" fillId="0" borderId="30" xfId="922" applyFont="1" applyFill="1" applyBorder="1" applyAlignment="1">
      <alignment horizontal="left" vertical="center" wrapText="1"/>
      <protection/>
    </xf>
    <xf numFmtId="0" fontId="2" fillId="0" borderId="0" xfId="922" applyFont="1" applyFill="1" applyBorder="1" applyAlignment="1">
      <alignment/>
      <protection/>
    </xf>
    <xf numFmtId="0" fontId="10" fillId="0" borderId="0" xfId="0" applyFont="1" applyFill="1" applyAlignment="1">
      <alignment/>
    </xf>
    <xf numFmtId="0" fontId="127" fillId="0" borderId="0" xfId="922" applyFont="1" applyFill="1" applyBorder="1" applyAlignment="1">
      <alignment/>
      <protection/>
    </xf>
    <xf numFmtId="0" fontId="128" fillId="0" borderId="0" xfId="922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27" fillId="0" borderId="40" xfId="922" applyFont="1" applyFill="1" applyBorder="1" applyAlignment="1">
      <alignment horizontal="left" vertical="center"/>
      <protection/>
    </xf>
    <xf numFmtId="0" fontId="127" fillId="0" borderId="40" xfId="922" applyFont="1" applyFill="1" applyBorder="1" applyAlignment="1">
      <alignment horizontal="center" vertical="center"/>
      <protection/>
    </xf>
    <xf numFmtId="0" fontId="14" fillId="0" borderId="37" xfId="922" applyFont="1" applyFill="1" applyBorder="1" applyAlignment="1">
      <alignment horizontal="center" vertical="center"/>
      <protection/>
    </xf>
    <xf numFmtId="0" fontId="14" fillId="0" borderId="37" xfId="922" applyFont="1" applyFill="1" applyBorder="1" applyAlignment="1">
      <alignment horizontal="center" vertical="center" wrapText="1"/>
      <protection/>
    </xf>
    <xf numFmtId="203" fontId="14" fillId="0" borderId="37" xfId="922" applyNumberFormat="1" applyFont="1" applyFill="1" applyBorder="1" applyAlignment="1">
      <alignment horizontal="center" vertical="center"/>
      <protection/>
    </xf>
    <xf numFmtId="0" fontId="14" fillId="0" borderId="39" xfId="922" applyFont="1" applyFill="1" applyBorder="1" applyAlignment="1">
      <alignment horizontal="center" vertical="center"/>
      <protection/>
    </xf>
    <xf numFmtId="0" fontId="14" fillId="0" borderId="39" xfId="922" applyFont="1" applyFill="1" applyBorder="1" applyAlignment="1">
      <alignment vertical="center" wrapText="1"/>
      <protection/>
    </xf>
    <xf numFmtId="0" fontId="14" fillId="0" borderId="37" xfId="922" applyFont="1" applyFill="1" applyBorder="1" applyAlignment="1">
      <alignment vertical="center" wrapText="1"/>
      <protection/>
    </xf>
    <xf numFmtId="0" fontId="14" fillId="0" borderId="30" xfId="922" applyFont="1" applyFill="1" applyBorder="1" applyAlignment="1">
      <alignment horizontal="center" vertical="center"/>
      <protection/>
    </xf>
    <xf numFmtId="0" fontId="14" fillId="0" borderId="41" xfId="922" applyFont="1" applyFill="1" applyBorder="1" applyAlignment="1">
      <alignment horizontal="center" vertical="center"/>
      <protection/>
    </xf>
    <xf numFmtId="0" fontId="14" fillId="0" borderId="30" xfId="922" applyFont="1" applyFill="1" applyBorder="1" applyAlignment="1">
      <alignment vertical="center" wrapText="1"/>
      <protection/>
    </xf>
    <xf numFmtId="9" fontId="14" fillId="0" borderId="41" xfId="922" applyNumberFormat="1" applyFont="1" applyFill="1" applyBorder="1" applyAlignment="1">
      <alignment horizontal="center" vertical="center"/>
      <protection/>
    </xf>
    <xf numFmtId="0" fontId="14" fillId="0" borderId="37" xfId="922" applyNumberFormat="1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29" fillId="0" borderId="0" xfId="0" applyFont="1" applyFill="1" applyBorder="1" applyAlignment="1">
      <alignment horizontal="center" vertical="center" wrapText="1"/>
    </xf>
    <xf numFmtId="0" fontId="130" fillId="0" borderId="0" xfId="0" applyFont="1" applyFill="1" applyAlignment="1">
      <alignment horizontal="left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7" fillId="0" borderId="30" xfId="1522" applyNumberFormat="1" applyFont="1" applyFill="1" applyBorder="1" applyAlignment="1" applyProtection="1">
      <alignment horizontal="center" vertical="center" wrapText="1"/>
      <protection/>
    </xf>
    <xf numFmtId="0" fontId="18" fillId="0" borderId="30" xfId="1453" applyFont="1" applyFill="1" applyBorder="1" applyAlignment="1">
      <alignment horizontal="center" vertical="center"/>
      <protection/>
    </xf>
    <xf numFmtId="202" fontId="0" fillId="0" borderId="3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31" fillId="0" borderId="0" xfId="0" applyNumberFormat="1" applyFont="1" applyFill="1" applyAlignment="1" applyProtection="1">
      <alignment horizontal="center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4" fontId="1" fillId="0" borderId="30" xfId="0" applyNumberFormat="1" applyFont="1" applyFill="1" applyBorder="1" applyAlignment="1" applyProtection="1">
      <alignment horizontal="right" vertical="center"/>
      <protection/>
    </xf>
    <xf numFmtId="49" fontId="14" fillId="0" borderId="30" xfId="0" applyNumberFormat="1" applyFont="1" applyFill="1" applyBorder="1" applyAlignment="1" applyProtection="1">
      <alignment horizontal="left" vertical="center"/>
      <protection/>
    </xf>
    <xf numFmtId="0" fontId="19" fillId="0" borderId="30" xfId="0" applyNumberFormat="1" applyFont="1" applyFill="1" applyBorder="1" applyAlignment="1" applyProtection="1">
      <alignment horizontal="left" vertical="center"/>
      <protection/>
    </xf>
    <xf numFmtId="199" fontId="14" fillId="0" borderId="23" xfId="0" applyNumberFormat="1" applyFont="1" applyFill="1" applyBorder="1" applyAlignment="1" applyProtection="1">
      <alignment horizontal="right" vertical="center"/>
      <protection/>
    </xf>
    <xf numFmtId="199" fontId="14" fillId="0" borderId="30" xfId="0" applyNumberFormat="1" applyFont="1" applyFill="1" applyBorder="1" applyAlignment="1" applyProtection="1">
      <alignment horizontal="right" vertical="center"/>
      <protection/>
    </xf>
    <xf numFmtId="49" fontId="9" fillId="0" borderId="30" xfId="0" applyNumberFormat="1" applyFont="1" applyFill="1" applyBorder="1" applyAlignment="1">
      <alignment horizontal="left" vertical="justify"/>
    </xf>
    <xf numFmtId="0" fontId="14" fillId="0" borderId="30" xfId="0" applyNumberFormat="1" applyFont="1" applyFill="1" applyBorder="1" applyAlignment="1" applyProtection="1">
      <alignment horizontal="left" vertical="center"/>
      <protection/>
    </xf>
    <xf numFmtId="49" fontId="9" fillId="0" borderId="37" xfId="0" applyNumberFormat="1" applyFont="1" applyFill="1" applyBorder="1" applyAlignment="1">
      <alignment horizontal="left" vertical="justify"/>
    </xf>
    <xf numFmtId="0" fontId="14" fillId="0" borderId="42" xfId="0" applyNumberFormat="1" applyFont="1" applyFill="1" applyBorder="1" applyAlignment="1" applyProtection="1">
      <alignment horizontal="left" vertical="center"/>
      <protection/>
    </xf>
    <xf numFmtId="0" fontId="19" fillId="0" borderId="42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>
      <alignment horizontal="center" vertical="center"/>
    </xf>
    <xf numFmtId="3" fontId="14" fillId="53" borderId="30" xfId="0" applyNumberFormat="1" applyFont="1" applyFill="1" applyBorder="1" applyAlignment="1" applyProtection="1">
      <alignment horizontal="center" vertical="center"/>
      <protection/>
    </xf>
    <xf numFmtId="3" fontId="14" fillId="53" borderId="23" xfId="0" applyNumberFormat="1" applyFont="1" applyFill="1" applyBorder="1" applyAlignment="1" applyProtection="1">
      <alignment horizontal="center" vertical="center"/>
      <protection/>
    </xf>
    <xf numFmtId="3" fontId="14" fillId="49" borderId="3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0" fontId="11" fillId="0" borderId="0" xfId="0" applyNumberFormat="1" applyFont="1" applyFill="1" applyAlignment="1" applyProtection="1">
      <alignment horizontal="left" vertical="center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0" fontId="11" fillId="0" borderId="44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horizontal="right" vertical="center"/>
      <protection/>
    </xf>
    <xf numFmtId="0" fontId="20" fillId="0" borderId="30" xfId="0" applyNumberFormat="1" applyFont="1" applyFill="1" applyBorder="1" applyAlignment="1" applyProtection="1">
      <alignment horizontal="center" vertical="center"/>
      <protection/>
    </xf>
    <xf numFmtId="0" fontId="20" fillId="0" borderId="30" xfId="0" applyNumberFormat="1" applyFont="1" applyFill="1" applyBorder="1" applyAlignment="1" applyProtection="1">
      <alignment horizontal="center" vertical="center" wrapText="1"/>
      <protection/>
    </xf>
    <xf numFmtId="0" fontId="20" fillId="0" borderId="30" xfId="0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Alignment="1" applyProtection="1">
      <alignment horizontal="center" vertical="center" wrapText="1"/>
      <protection/>
    </xf>
    <xf numFmtId="199" fontId="14" fillId="0" borderId="0" xfId="0" applyNumberFormat="1" applyFont="1" applyFill="1" applyAlignment="1" applyProtection="1">
      <alignment horizontal="right" vertical="center"/>
      <protection/>
    </xf>
    <xf numFmtId="0" fontId="0" fillId="90" borderId="0" xfId="0" applyFill="1" applyAlignment="1">
      <alignment vertical="center"/>
    </xf>
    <xf numFmtId="0" fontId="132" fillId="0" borderId="0" xfId="0" applyFont="1" applyAlignment="1">
      <alignment horizontal="center" vertical="center"/>
    </xf>
    <xf numFmtId="0" fontId="6" fillId="0" borderId="0" xfId="408" applyFont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133" fillId="0" borderId="30" xfId="0" applyFont="1" applyBorder="1" applyAlignment="1">
      <alignment horizontal="center" vertical="center"/>
    </xf>
    <xf numFmtId="0" fontId="11" fillId="90" borderId="45" xfId="0" applyFont="1" applyFill="1" applyBorder="1" applyAlignment="1">
      <alignment vertical="center"/>
    </xf>
    <xf numFmtId="0" fontId="134" fillId="0" borderId="30" xfId="0" applyFont="1" applyBorder="1" applyAlignment="1">
      <alignment vertical="center"/>
    </xf>
    <xf numFmtId="4" fontId="11" fillId="0" borderId="30" xfId="0" applyNumberFormat="1" applyFont="1" applyFill="1" applyBorder="1" applyAlignment="1" applyProtection="1">
      <alignment horizontal="right" vertical="center"/>
      <protection/>
    </xf>
    <xf numFmtId="49" fontId="1" fillId="9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30" xfId="0" applyFont="1" applyBorder="1" applyAlignment="1">
      <alignment vertical="center"/>
    </xf>
    <xf numFmtId="0" fontId="11" fillId="90" borderId="46" xfId="0" applyFont="1" applyFill="1" applyBorder="1" applyAlignment="1">
      <alignment vertical="center"/>
    </xf>
    <xf numFmtId="49" fontId="0" fillId="90" borderId="30" xfId="0" applyNumberFormat="1" applyFill="1" applyBorder="1" applyAlignment="1">
      <alignment horizontal="left" vertical="center"/>
    </xf>
    <xf numFmtId="0" fontId="0" fillId="0" borderId="30" xfId="0" applyFont="1" applyBorder="1" applyAlignment="1">
      <alignment vertical="center" shrinkToFit="1"/>
    </xf>
    <xf numFmtId="0" fontId="135" fillId="90" borderId="46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134" fillId="0" borderId="30" xfId="0" applyFont="1" applyBorder="1" applyAlignment="1">
      <alignment horizontal="center" vertical="center"/>
    </xf>
    <xf numFmtId="199" fontId="134" fillId="0" borderId="30" xfId="0" applyNumberFormat="1" applyFont="1" applyBorder="1" applyAlignment="1">
      <alignment horizontal="center" vertical="center"/>
    </xf>
    <xf numFmtId="199" fontId="134" fillId="0" borderId="3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6" fillId="0" borderId="0" xfId="0" applyFont="1" applyFill="1" applyAlignment="1">
      <alignment horizontal="center" vertical="center"/>
    </xf>
    <xf numFmtId="0" fontId="117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20" fillId="0" borderId="42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Continuous"/>
    </xf>
    <xf numFmtId="0" fontId="6" fillId="0" borderId="0" xfId="408" applyFont="1" applyAlignment="1">
      <alignment horizontal="left" vertical="center"/>
      <protection/>
    </xf>
    <xf numFmtId="0" fontId="17" fillId="0" borderId="30" xfId="0" applyNumberFormat="1" applyFont="1" applyFill="1" applyBorder="1" applyAlignment="1" applyProtection="1">
      <alignment horizontal="center" vertical="center"/>
      <protection/>
    </xf>
    <xf numFmtId="4" fontId="11" fillId="0" borderId="3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0" fillId="90" borderId="0" xfId="0" applyFont="1" applyFill="1" applyAlignment="1">
      <alignment/>
    </xf>
    <xf numFmtId="0" fontId="27" fillId="0" borderId="0" xfId="0" applyFont="1" applyFill="1" applyAlignment="1">
      <alignment horizontal="right" vertical="center"/>
    </xf>
    <xf numFmtId="49" fontId="25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/>
    </xf>
    <xf numFmtId="0" fontId="17" fillId="0" borderId="43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/>
    </xf>
    <xf numFmtId="49" fontId="11" fillId="0" borderId="23" xfId="0" applyNumberFormat="1" applyFont="1" applyFill="1" applyBorder="1" applyAlignment="1" applyProtection="1">
      <alignment/>
      <protection/>
    </xf>
    <xf numFmtId="204" fontId="11" fillId="0" borderId="23" xfId="0" applyNumberFormat="1" applyFont="1" applyFill="1" applyBorder="1" applyAlignment="1" applyProtection="1">
      <alignment horizontal="center" vertical="center"/>
      <protection/>
    </xf>
    <xf numFmtId="4" fontId="11" fillId="0" borderId="23" xfId="0" applyNumberFormat="1" applyFont="1" applyFill="1" applyBorder="1" applyAlignment="1" applyProtection="1">
      <alignment horizontal="right" vertical="center" wrapText="1"/>
      <protection/>
    </xf>
    <xf numFmtId="49" fontId="11" fillId="0" borderId="30" xfId="0" applyNumberFormat="1" applyFont="1" applyFill="1" applyBorder="1" applyAlignment="1" applyProtection="1">
      <alignment vertical="center"/>
      <protection/>
    </xf>
    <xf numFmtId="204" fontId="11" fillId="0" borderId="30" xfId="0" applyNumberFormat="1" applyFont="1" applyFill="1" applyBorder="1" applyAlignment="1" applyProtection="1">
      <alignment vertical="center"/>
      <protection/>
    </xf>
    <xf numFmtId="4" fontId="11" fillId="0" borderId="47" xfId="0" applyNumberFormat="1" applyFont="1" applyFill="1" applyBorder="1" applyAlignment="1">
      <alignment horizontal="right" vertical="center" wrapText="1"/>
    </xf>
    <xf numFmtId="204" fontId="11" fillId="0" borderId="42" xfId="0" applyNumberFormat="1" applyFont="1" applyFill="1" applyBorder="1" applyAlignment="1" applyProtection="1">
      <alignment vertical="center"/>
      <protection/>
    </xf>
    <xf numFmtId="4" fontId="11" fillId="0" borderId="42" xfId="0" applyNumberFormat="1" applyFont="1" applyFill="1" applyBorder="1" applyAlignment="1" applyProtection="1">
      <alignment horizontal="right" vertical="center" wrapText="1"/>
      <protection/>
    </xf>
    <xf numFmtId="4" fontId="11" fillId="0" borderId="30" xfId="0" applyNumberFormat="1" applyFont="1" applyFill="1" applyBorder="1" applyAlignment="1" applyProtection="1">
      <alignment horizontal="right" vertical="center" wrapText="1"/>
      <protection/>
    </xf>
    <xf numFmtId="49" fontId="11" fillId="0" borderId="30" xfId="0" applyNumberFormat="1" applyFont="1" applyFill="1" applyBorder="1" applyAlignment="1" applyProtection="1">
      <alignment horizontal="left" vertical="center"/>
      <protection/>
    </xf>
    <xf numFmtId="204" fontId="11" fillId="0" borderId="47" xfId="0" applyNumberFormat="1" applyFont="1" applyFill="1" applyBorder="1" applyAlignment="1" applyProtection="1">
      <alignment vertical="center"/>
      <protection/>
    </xf>
    <xf numFmtId="4" fontId="11" fillId="0" borderId="30" xfId="0" applyNumberFormat="1" applyFont="1" applyFill="1" applyBorder="1" applyAlignment="1">
      <alignment horizontal="right" vertical="center" wrapText="1"/>
    </xf>
    <xf numFmtId="49" fontId="11" fillId="0" borderId="42" xfId="0" applyNumberFormat="1" applyFont="1" applyFill="1" applyBorder="1" applyAlignment="1" applyProtection="1">
      <alignment vertical="center"/>
      <protection/>
    </xf>
    <xf numFmtId="0" fontId="11" fillId="0" borderId="42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4" fillId="90" borderId="0" xfId="0" applyFont="1" applyFill="1" applyAlignment="1">
      <alignment/>
    </xf>
    <xf numFmtId="0" fontId="137" fillId="0" borderId="0" xfId="0" applyFont="1" applyFill="1" applyAlignment="1">
      <alignment/>
    </xf>
    <xf numFmtId="0" fontId="138" fillId="0" borderId="0" xfId="0" applyFont="1" applyFill="1" applyAlignment="1">
      <alignment/>
    </xf>
    <xf numFmtId="202" fontId="10" fillId="0" borderId="0" xfId="0" applyNumberFormat="1" applyFont="1" applyFill="1" applyAlignment="1">
      <alignment/>
    </xf>
    <xf numFmtId="49" fontId="25" fillId="0" borderId="0" xfId="0" applyNumberFormat="1" applyFont="1" applyFill="1" applyAlignment="1" applyProtection="1">
      <alignment horizontal="center" vertical="center"/>
      <protection/>
    </xf>
    <xf numFmtId="202" fontId="25" fillId="0" borderId="0" xfId="0" applyNumberFormat="1" applyFont="1" applyFill="1" applyAlignment="1" applyProtection="1">
      <alignment horizontal="center" vertical="center"/>
      <protection/>
    </xf>
    <xf numFmtId="202" fontId="26" fillId="0" borderId="0" xfId="0" applyNumberFormat="1" applyFont="1" applyFill="1" applyAlignment="1">
      <alignment horizontal="centerContinuous"/>
    </xf>
    <xf numFmtId="202" fontId="6" fillId="0" borderId="0" xfId="408" applyNumberFormat="1" applyFont="1" applyFill="1" applyAlignment="1">
      <alignment horizontal="left" vertical="center"/>
      <protection/>
    </xf>
    <xf numFmtId="0" fontId="26" fillId="0" borderId="0" xfId="0" applyFont="1" applyFill="1" applyAlignment="1">
      <alignment horizontal="center"/>
    </xf>
    <xf numFmtId="202" fontId="11" fillId="0" borderId="0" xfId="0" applyNumberFormat="1" applyFont="1" applyFill="1" applyAlignment="1">
      <alignment/>
    </xf>
    <xf numFmtId="202" fontId="11" fillId="0" borderId="0" xfId="0" applyNumberFormat="1" applyFont="1" applyFill="1" applyAlignment="1" applyProtection="1">
      <alignment horizontal="right" vertical="center"/>
      <protection/>
    </xf>
    <xf numFmtId="202" fontId="20" fillId="0" borderId="30" xfId="0" applyNumberFormat="1" applyFont="1" applyFill="1" applyBorder="1" applyAlignment="1" applyProtection="1">
      <alignment horizontal="center" vertical="center"/>
      <protection/>
    </xf>
    <xf numFmtId="0" fontId="20" fillId="0" borderId="24" xfId="0" applyNumberFormat="1" applyFont="1" applyFill="1" applyBorder="1" applyAlignment="1" applyProtection="1">
      <alignment horizontal="left" vertical="center"/>
      <protection/>
    </xf>
    <xf numFmtId="202" fontId="14" fillId="0" borderId="30" xfId="0" applyNumberFormat="1" applyFont="1" applyFill="1" applyBorder="1" applyAlignment="1" applyProtection="1">
      <alignment horizontal="right" vertical="center"/>
      <protection/>
    </xf>
    <xf numFmtId="3" fontId="14" fillId="53" borderId="30" xfId="0" applyNumberFormat="1" applyFont="1" applyFill="1" applyBorder="1" applyAlignment="1" applyProtection="1">
      <alignment horizontal="right" vertical="center"/>
      <protection/>
    </xf>
    <xf numFmtId="49" fontId="20" fillId="0" borderId="30" xfId="0" applyNumberFormat="1" applyFont="1" applyFill="1" applyBorder="1" applyAlignment="1" applyProtection="1">
      <alignment horizontal="left" vertical="center"/>
      <protection/>
    </xf>
    <xf numFmtId="0" fontId="139" fillId="0" borderId="24" xfId="0" applyNumberFormat="1" applyFont="1" applyFill="1" applyBorder="1" applyAlignment="1" applyProtection="1">
      <alignment horizontal="left" vertical="center"/>
      <protection/>
    </xf>
    <xf numFmtId="202" fontId="19" fillId="0" borderId="23" xfId="0" applyNumberFormat="1" applyFont="1" applyFill="1" applyBorder="1" applyAlignment="1" applyProtection="1">
      <alignment horizontal="right" vertical="center"/>
      <protection/>
    </xf>
    <xf numFmtId="3" fontId="19" fillId="53" borderId="23" xfId="0" applyNumberFormat="1" applyFont="1" applyFill="1" applyBorder="1" applyAlignment="1" applyProtection="1">
      <alignment horizontal="right" vertical="center"/>
      <protection/>
    </xf>
    <xf numFmtId="202" fontId="19" fillId="0" borderId="30" xfId="0" applyNumberFormat="1" applyFont="1" applyFill="1" applyBorder="1" applyAlignment="1" applyProtection="1">
      <alignment horizontal="right" vertical="center"/>
      <protection/>
    </xf>
    <xf numFmtId="3" fontId="19" fillId="53" borderId="30" xfId="0" applyNumberFormat="1" applyFont="1" applyFill="1" applyBorder="1" applyAlignment="1" applyProtection="1">
      <alignment horizontal="righ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0" fontId="140" fillId="0" borderId="24" xfId="0" applyNumberFormat="1" applyFont="1" applyFill="1" applyBorder="1" applyAlignment="1" applyProtection="1">
      <alignment horizontal="left" vertical="center"/>
      <protection/>
    </xf>
    <xf numFmtId="3" fontId="14" fillId="49" borderId="30" xfId="0" applyNumberFormat="1" applyFont="1" applyFill="1" applyBorder="1" applyAlignment="1" applyProtection="1">
      <alignment horizontal="right" vertical="center"/>
      <protection/>
    </xf>
    <xf numFmtId="0" fontId="137" fillId="0" borderId="0" xfId="0" applyFont="1" applyFill="1" applyAlignment="1">
      <alignment horizontal="center"/>
    </xf>
    <xf numFmtId="0" fontId="138" fillId="0" borderId="0" xfId="0" applyFont="1" applyFill="1" applyAlignment="1">
      <alignment horizontal="center"/>
    </xf>
    <xf numFmtId="0" fontId="134" fillId="0" borderId="0" xfId="0" applyFont="1" applyAlignment="1">
      <alignment vertical="center"/>
    </xf>
    <xf numFmtId="0" fontId="0" fillId="90" borderId="0" xfId="0" applyFill="1" applyAlignment="1">
      <alignment horizontal="left" vertical="center"/>
    </xf>
    <xf numFmtId="0" fontId="141" fillId="0" borderId="0" xfId="0" applyFont="1" applyAlignment="1">
      <alignment vertical="center"/>
    </xf>
    <xf numFmtId="0" fontId="136" fillId="0" borderId="0" xfId="0" applyFont="1" applyAlignment="1">
      <alignment horizontal="center" vertical="center"/>
    </xf>
    <xf numFmtId="0" fontId="136" fillId="90" borderId="0" xfId="0" applyFont="1" applyFill="1" applyAlignment="1">
      <alignment horizontal="left" vertical="center"/>
    </xf>
    <xf numFmtId="0" fontId="134" fillId="90" borderId="0" xfId="0" applyFont="1" applyFill="1" applyAlignment="1">
      <alignment horizontal="left" vertical="center"/>
    </xf>
    <xf numFmtId="0" fontId="134" fillId="0" borderId="44" xfId="0" applyFont="1" applyBorder="1" applyAlignment="1">
      <alignment horizontal="left" vertical="center"/>
    </xf>
    <xf numFmtId="0" fontId="134" fillId="90" borderId="0" xfId="0" applyFont="1" applyFill="1" applyBorder="1" applyAlignment="1">
      <alignment horizontal="left" vertical="center"/>
    </xf>
    <xf numFmtId="0" fontId="134" fillId="0" borderId="0" xfId="0" applyFont="1" applyAlignment="1">
      <alignment horizontal="right" vertical="center"/>
    </xf>
    <xf numFmtId="0" fontId="117" fillId="0" borderId="30" xfId="0" applyFont="1" applyBorder="1" applyAlignment="1">
      <alignment horizontal="center" vertical="center"/>
    </xf>
    <xf numFmtId="0" fontId="117" fillId="90" borderId="30" xfId="0" applyFont="1" applyFill="1" applyBorder="1" applyAlignment="1">
      <alignment horizontal="left" vertical="center"/>
    </xf>
    <xf numFmtId="0" fontId="117" fillId="0" borderId="30" xfId="0" applyFont="1" applyBorder="1" applyAlignment="1">
      <alignment horizontal="center" vertical="center" wrapText="1"/>
    </xf>
    <xf numFmtId="199" fontId="1" fillId="0" borderId="30" xfId="0" applyNumberFormat="1" applyFont="1" applyFill="1" applyBorder="1" applyAlignment="1" applyProtection="1">
      <alignment vertical="center" wrapText="1"/>
      <protection/>
    </xf>
    <xf numFmtId="199" fontId="1" fillId="90" borderId="30" xfId="0" applyNumberFormat="1" applyFont="1" applyFill="1" applyBorder="1" applyAlignment="1" applyProtection="1">
      <alignment horizontal="left" vertical="center" wrapText="1"/>
      <protection/>
    </xf>
    <xf numFmtId="199" fontId="140" fillId="0" borderId="30" xfId="0" applyNumberFormat="1" applyFont="1" applyFill="1" applyBorder="1" applyAlignment="1">
      <alignment horizontal="right" vertical="center" wrapText="1"/>
    </xf>
    <xf numFmtId="199" fontId="0" fillId="0" borderId="30" xfId="0" applyNumberFormat="1" applyFont="1" applyBorder="1" applyAlignment="1">
      <alignment vertical="center"/>
    </xf>
    <xf numFmtId="199" fontId="142" fillId="0" borderId="30" xfId="0" applyNumberFormat="1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</cellXfs>
  <cellStyles count="2012">
    <cellStyle name="Normal" xfId="0"/>
    <cellStyle name="Currency [0]" xfId="15"/>
    <cellStyle name="常规 2 2 3 9" xfId="16"/>
    <cellStyle name="Currency" xfId="17"/>
    <cellStyle name="常规 5 9 2" xfId="18"/>
    <cellStyle name="常规 2 2 4" xfId="19"/>
    <cellStyle name="_ET_STYLE_NoName_00__收支总表2" xfId="20"/>
    <cellStyle name="20% - 强调文字颜色 3" xfId="21"/>
    <cellStyle name="输入" xfId="22"/>
    <cellStyle name="40% - 强调文字颜色 6 3" xfId="23"/>
    <cellStyle name=" 3]&#13;&#10;Zoomed=1&#13;&#10;Row=128&#13;&#10;Column=101&#13;&#10;Height=300&#13;&#10;Width=301&#13;&#10;FontName=System&#13;&#10;FontStyle=1&#13;&#10;FontSize=12&#13;&#10;PrtFontNa" xfId="24"/>
    <cellStyle name="常规 15 4 2" xfId="25"/>
    <cellStyle name="常规 18 10 2" xfId="26"/>
    <cellStyle name="常规 3 14" xfId="27"/>
    <cellStyle name="常规 9 2 5" xfId="28"/>
    <cellStyle name="40% - 强调文字颜色 3 2_财力预测表1" xfId="29"/>
    <cellStyle name="args.style" xfId="30"/>
    <cellStyle name="Comma [0]" xfId="31"/>
    <cellStyle name="Accent2 - 40%" xfId="32"/>
    <cellStyle name="常规 3 4 3" xfId="33"/>
    <cellStyle name="Hyperlink" xfId="34"/>
    <cellStyle name="40% - 强调文字颜色 3" xfId="35"/>
    <cellStyle name="常规 31 2" xfId="36"/>
    <cellStyle name="常规 12 8 3" xfId="37"/>
    <cellStyle name="差" xfId="38"/>
    <cellStyle name="常规 11 8 2 2" xfId="39"/>
    <cellStyle name="常规 7 3" xfId="40"/>
    <cellStyle name="常规 3 2 9 2 2" xfId="41"/>
    <cellStyle name="Comma" xfId="42"/>
    <cellStyle name="常规 2 3 14 2" xfId="43"/>
    <cellStyle name="常规 2 2 5 10 2" xfId="44"/>
    <cellStyle name="60% - 强调文字颜色 3" xfId="45"/>
    <cellStyle name="常规 12 2 3" xfId="46"/>
    <cellStyle name="Hyperlink" xfId="47"/>
    <cellStyle name="日期" xfId="48"/>
    <cellStyle name="Accent2 - 60%" xfId="49"/>
    <cellStyle name="常规 3 6 3" xfId="50"/>
    <cellStyle name="Percent" xfId="51"/>
    <cellStyle name="Emphasis 1" xfId="52"/>
    <cellStyle name="Followed Hyperlink" xfId="53"/>
    <cellStyle name="常规 5 2 19 2" xfId="54"/>
    <cellStyle name="差_Book1 2" xfId="55"/>
    <cellStyle name="60% - 强调文字颜色 2 3" xfId="56"/>
    <cellStyle name="注释" xfId="57"/>
    <cellStyle name="常规 6" xfId="58"/>
    <cellStyle name="常规 14 3 2" xfId="59"/>
    <cellStyle name="_ET_STYLE_NoName_00__Sheet3" xfId="60"/>
    <cellStyle name="常规 12 2 2" xfId="61"/>
    <cellStyle name="60% - 强调文字颜色 2" xfId="62"/>
    <cellStyle name="Entered" xfId="63"/>
    <cellStyle name="标题 4" xfId="64"/>
    <cellStyle name="常规 2 2 3 9 3" xfId="65"/>
    <cellStyle name="常规 6 5" xfId="66"/>
    <cellStyle name="警告文本" xfId="67"/>
    <cellStyle name="60% - 强调文字颜色 2 2 2" xfId="68"/>
    <cellStyle name="标题" xfId="69"/>
    <cellStyle name="常规 2 3 11" xfId="70"/>
    <cellStyle name="解释性文本" xfId="71"/>
    <cellStyle name="标题 1" xfId="72"/>
    <cellStyle name="标题 2" xfId="73"/>
    <cellStyle name="常规 2 2 4 7 3" xfId="74"/>
    <cellStyle name="60% - 强调文字颜色 1" xfId="75"/>
    <cellStyle name="标题 3" xfId="76"/>
    <cellStyle name="常规 2 2 3 9 2" xfId="77"/>
    <cellStyle name="常规 12 2 4" xfId="78"/>
    <cellStyle name="60% - 强调文字颜色 4" xfId="79"/>
    <cellStyle name="AÞ¸¶ [0]_INQUIRY ¿?¾÷AßAø " xfId="80"/>
    <cellStyle name="输出" xfId="81"/>
    <cellStyle name="常规 2 3 18 2" xfId="82"/>
    <cellStyle name="计算" xfId="83"/>
    <cellStyle name="常规 12 6 3" xfId="84"/>
    <cellStyle name="Input" xfId="85"/>
    <cellStyle name="常规 13 5" xfId="86"/>
    <cellStyle name="检查单元格" xfId="87"/>
    <cellStyle name="40% - 强调文字颜色 4 2" xfId="88"/>
    <cellStyle name="常规 11 10 2" xfId="89"/>
    <cellStyle name="常规 7 3 12 2" xfId="90"/>
    <cellStyle name="20% - 强调文字颜色 6" xfId="91"/>
    <cellStyle name="常规 2 2 2 5" xfId="92"/>
    <cellStyle name="强调文字颜色 2" xfId="93"/>
    <cellStyle name="HEADINGS" xfId="94"/>
    <cellStyle name="常规 2 2 3 8 2 2" xfId="95"/>
    <cellStyle name="常规 6 2 3" xfId="96"/>
    <cellStyle name="常规 2 2 4 9 2" xfId="97"/>
    <cellStyle name="常规 2 2 18 2" xfId="98"/>
    <cellStyle name="常规 2 2 23 2" xfId="99"/>
    <cellStyle name="链接单元格" xfId="100"/>
    <cellStyle name="常规 2 2 4 14 2" xfId="101"/>
    <cellStyle name="常规 12 10 2" xfId="102"/>
    <cellStyle name="汇总" xfId="103"/>
    <cellStyle name="常规 11 8 3" xfId="104"/>
    <cellStyle name="常规 11 7 2 2" xfId="105"/>
    <cellStyle name="好" xfId="106"/>
    <cellStyle name="20% - 强调文字颜色 3 3" xfId="107"/>
    <cellStyle name="常规 3 2 6" xfId="108"/>
    <cellStyle name="Heading 3" xfId="109"/>
    <cellStyle name="常规 3 2 2 11 2" xfId="110"/>
    <cellStyle name="适中" xfId="111"/>
    <cellStyle name="20% - 强调文字颜色 5" xfId="112"/>
    <cellStyle name="常规 2 5 9 2" xfId="113"/>
    <cellStyle name="常规 2 2 2 4" xfId="114"/>
    <cellStyle name="强调文字颜色 1" xfId="115"/>
    <cellStyle name="20% - 强调文字颜色 1" xfId="116"/>
    <cellStyle name="常规 13 6 2" xfId="117"/>
    <cellStyle name="常规 2 6 8" xfId="118"/>
    <cellStyle name="40% - 强调文字颜色 1" xfId="119"/>
    <cellStyle name="20% - 强调文字颜色 2" xfId="120"/>
    <cellStyle name="常规 13 6 3" xfId="121"/>
    <cellStyle name="常规 2 6 9" xfId="122"/>
    <cellStyle name="40% - 强调文字颜色 2" xfId="123"/>
    <cellStyle name="差_YB200901" xfId="124"/>
    <cellStyle name="常规 2 2 2 6" xfId="125"/>
    <cellStyle name="强调文字颜色 3" xfId="126"/>
    <cellStyle name="PSChar" xfId="127"/>
    <cellStyle name="常规 3 8 2" xfId="128"/>
    <cellStyle name="常规 2 2 2 7" xfId="129"/>
    <cellStyle name="强调文字颜色 4" xfId="130"/>
    <cellStyle name="20% - 强调文字颜色 4" xfId="131"/>
    <cellStyle name="40% - 强调文字颜色 4" xfId="132"/>
    <cellStyle name="常规 11 10" xfId="133"/>
    <cellStyle name="常规 3 8 3" xfId="134"/>
    <cellStyle name="常规 2 2 2 8" xfId="135"/>
    <cellStyle name="强调文字颜色 5" xfId="136"/>
    <cellStyle name="t_财力预测表1" xfId="137"/>
    <cellStyle name="40% - 强调文字颜色 5" xfId="138"/>
    <cellStyle name="常规 11 11" xfId="139"/>
    <cellStyle name="常规 13 2 2 2" xfId="140"/>
    <cellStyle name="60% - 强调文字颜色 5" xfId="141"/>
    <cellStyle name="常规 2 2 2 9" xfId="142"/>
    <cellStyle name="强调文字颜色 6" xfId="143"/>
    <cellStyle name="常规 3 2 6 2" xfId="144"/>
    <cellStyle name="40% - 强调文字颜色 6" xfId="145"/>
    <cellStyle name="常规 11 12" xfId="146"/>
    <cellStyle name="Heading 3 2" xfId="147"/>
    <cellStyle name="0,0&#13;&#10;NA&#13;&#10;" xfId="148"/>
    <cellStyle name="常规 2 4 5 2 2" xfId="149"/>
    <cellStyle name="常规 2 4 12 2" xfId="150"/>
    <cellStyle name="60% - 强调文字颜色 6" xfId="151"/>
    <cellStyle name="AÞ¸¶_INQUIRY ¿?¾÷AßAø " xfId="152"/>
    <cellStyle name="标题 6" xfId="153"/>
    <cellStyle name="常规 11 4 3" xfId="154"/>
    <cellStyle name="常规 7 3 3 2" xfId="155"/>
    <cellStyle name="标题 4 2 2" xfId="156"/>
    <cellStyle name="千位分隔 3 2" xfId="157"/>
    <cellStyle name="_ET_STYLE_NoName_00_" xfId="158"/>
    <cellStyle name="_ET_STYLE_NoName_00__财政基础数据划转表(李小刚汇总)" xfId="159"/>
    <cellStyle name="常规 8 2 10" xfId="160"/>
    <cellStyle name="_Book1_1" xfId="161"/>
    <cellStyle name="常规 2 15 3" xfId="162"/>
    <cellStyle name="常规 3 3 5 2 2" xfId="163"/>
    <cellStyle name="_Book1_1_收支总表2" xfId="164"/>
    <cellStyle name="常规 11 8 2" xfId="165"/>
    <cellStyle name="??_kc-elec system check list" xfId="166"/>
    <cellStyle name="_Book1_1_财力预测表1" xfId="167"/>
    <cellStyle name="?鹎%U龡&amp;H齲_x0001_C铣_x0014__x0007__x0001__x0001_" xfId="168"/>
    <cellStyle name="常规 2 2 3 4 3" xfId="169"/>
    <cellStyle name="_ET_STYLE_NoName_00__2.15经建科2012年城建资金收支平衡表（最新）" xfId="170"/>
    <cellStyle name=" 3]&#13;&#10;Zoomed=1&#13;&#10;Row=128&#13;&#10;Column=101&#13;&#10;Height=300&#13;&#10;Width=301&#13;&#10;FontName=System&#13;&#10;FontStyle=1&#13;&#10;FontSize=12&#13;&#10;PrtFontNa 2" xfId="171"/>
    <cellStyle name="_Book1" xfId="172"/>
    <cellStyle name="常规 2 7 2" xfId="173"/>
    <cellStyle name="Accent2 - 20%" xfId="174"/>
    <cellStyle name="常规 2 2 3 5 2 2" xfId="175"/>
    <cellStyle name="常规 3 2 3" xfId="176"/>
    <cellStyle name="常规 8 2 11" xfId="177"/>
    <cellStyle name="_Book1_2" xfId="178"/>
    <cellStyle name="Heading 1" xfId="179"/>
    <cellStyle name="常规 9 2 4 2" xfId="180"/>
    <cellStyle name="常规 8 2 12" xfId="181"/>
    <cellStyle name="_Book1_3" xfId="182"/>
    <cellStyle name="常规 2 3 14" xfId="183"/>
    <cellStyle name="_Book1_Book1" xfId="184"/>
    <cellStyle name="常规 2 2 5 10" xfId="185"/>
    <cellStyle name="t_HVAC Equipment (3)_收支总表2" xfId="186"/>
    <cellStyle name="常规 8 2 13" xfId="187"/>
    <cellStyle name="_Book1_4" xfId="188"/>
    <cellStyle name="常规 2 2 2 13 2 2" xfId="189"/>
    <cellStyle name="20% - 强调文字颜色 3 2" xfId="190"/>
    <cellStyle name="常规 3 2 5" xfId="191"/>
    <cellStyle name="Heading 2" xfId="192"/>
    <cellStyle name="标题 2 2" xfId="193"/>
    <cellStyle name="_Book1_财力预测表1" xfId="194"/>
    <cellStyle name="Grey" xfId="195"/>
    <cellStyle name="常规 2 2 5 8 2" xfId="196"/>
    <cellStyle name="_Book1_收支总表2" xfId="197"/>
    <cellStyle name="_ET_STYLE_NoName_00__Book1" xfId="198"/>
    <cellStyle name="常规 12 3" xfId="199"/>
    <cellStyle name="常规 2 3 3 2" xfId="200"/>
    <cellStyle name="_ET_STYLE_NoName_00__Book1_1" xfId="201"/>
    <cellStyle name="常规 16 6 2" xfId="202"/>
    <cellStyle name="_ET_STYLE_NoName_00__Book1_1_通讯录(全县)" xfId="203"/>
    <cellStyle name="常规 2 10 2 2" xfId="204"/>
    <cellStyle name="常规 14 2" xfId="205"/>
    <cellStyle name="_ET_STYLE_NoName_00__Book1_通讯录(全县)" xfId="206"/>
    <cellStyle name="常规 12_财力预测表1" xfId="207"/>
    <cellStyle name="Sheet Title" xfId="208"/>
    <cellStyle name="60% - 强调文字颜色 3 3" xfId="209"/>
    <cellStyle name="常规 9 2 13" xfId="210"/>
    <cellStyle name="常规 14 4 2" xfId="211"/>
    <cellStyle name="常规 3 4 8" xfId="212"/>
    <cellStyle name="_ET_STYLE_NoName_00__财力预测表1" xfId="213"/>
    <cellStyle name="常规 11 6 2 2" xfId="214"/>
    <cellStyle name="_ET_STYLE_NoName_00__通讯录(全县)" xfId="215"/>
    <cellStyle name="Total" xfId="216"/>
    <cellStyle name="常规 8 8" xfId="217"/>
    <cellStyle name="_报价1" xfId="218"/>
    <cellStyle name="常规 7 3 17 2" xfId="219"/>
    <cellStyle name="_报价清单2" xfId="220"/>
    <cellStyle name="_刘文宁全部客户记录-新9-18 (刘文宁 v1)" xfId="221"/>
    <cellStyle name="Output" xfId="222"/>
    <cellStyle name="_设备清单一卡通-02.2.25" xfId="223"/>
    <cellStyle name="常规 2 2 2 15" xfId="224"/>
    <cellStyle name="常规 2 2 2 20" xfId="225"/>
    <cellStyle name="20% - 强调文字颜色 1 2" xfId="226"/>
    <cellStyle name="20% - 强调文字颜色 1 2 2" xfId="227"/>
    <cellStyle name="常规 11 4" xfId="228"/>
    <cellStyle name="常规 2 2 2 15 2" xfId="229"/>
    <cellStyle name="常规 2 2 2 20 2" xfId="230"/>
    <cellStyle name="Note" xfId="231"/>
    <cellStyle name="20% - 强调文字颜色 1 2_财力预测表1" xfId="232"/>
    <cellStyle name="常规 2 2 3 3 2" xfId="233"/>
    <cellStyle name="常规 2 2 2 16" xfId="234"/>
    <cellStyle name="常规 2 2 2 21" xfId="235"/>
    <cellStyle name="20% - 强调文字颜色 1 3" xfId="236"/>
    <cellStyle name="20% - 强调文字颜色 2 2" xfId="237"/>
    <cellStyle name="Heading 1_财力预测表1" xfId="238"/>
    <cellStyle name="20% - 强调文字颜色 2 2 2" xfId="239"/>
    <cellStyle name="常规 2 3 9 3" xfId="240"/>
    <cellStyle name="20% - 强调文字颜色 2 2_财力预测表1" xfId="241"/>
    <cellStyle name="常规 13 13 2" xfId="242"/>
    <cellStyle name="20% - 强调文字颜色 2 3" xfId="243"/>
    <cellStyle name="20% - 强调文字颜色 3 2 2" xfId="244"/>
    <cellStyle name="常规 3 2 5 2" xfId="245"/>
    <cellStyle name="千位分隔 2 13" xfId="246"/>
    <cellStyle name="Heading 2 2" xfId="247"/>
    <cellStyle name="常规 11 6 2" xfId="248"/>
    <cellStyle name="20% - 强调文字颜色 3 2_财力预测表1" xfId="249"/>
    <cellStyle name="Heading 2_财力预测表1" xfId="250"/>
    <cellStyle name="20% - 强调文字颜色 4 2" xfId="251"/>
    <cellStyle name="常规 3 3 5" xfId="252"/>
    <cellStyle name="Mon閠aire_!!!GO" xfId="253"/>
    <cellStyle name="20% - 强调文字颜色 4 2 2" xfId="254"/>
    <cellStyle name="常规 3 3 5 2" xfId="255"/>
    <cellStyle name="常规 2 30 2" xfId="256"/>
    <cellStyle name="常规 2 25 2" xfId="257"/>
    <cellStyle name="20% - 强调文字颜色 4 2_财力预测表1" xfId="258"/>
    <cellStyle name="千位分隔 2 5 2" xfId="259"/>
    <cellStyle name="20% - 强调文字颜色 4 3" xfId="260"/>
    <cellStyle name="常规 3 3 6" xfId="261"/>
    <cellStyle name="20% - 强调文字颜色 5 2" xfId="262"/>
    <cellStyle name="常规 3 4 5" xfId="263"/>
    <cellStyle name="20% - 强调文字颜色 5 2 2" xfId="264"/>
    <cellStyle name="常规 3 4 5 2" xfId="265"/>
    <cellStyle name="20% - 强调文字颜色 5 2 3" xfId="266"/>
    <cellStyle name="20% - 强调文字颜色 5 3" xfId="267"/>
    <cellStyle name="常规 3 4 6" xfId="268"/>
    <cellStyle name="20% - 强调文字颜色 6 2" xfId="269"/>
    <cellStyle name="千位分隔 2 3 2 2 2" xfId="270"/>
    <cellStyle name="AeE­_INQUIRY ¿μ¾÷AßAø " xfId="271"/>
    <cellStyle name="常规 2 2 3 15" xfId="272"/>
    <cellStyle name="常规 2 2 3 20" xfId="273"/>
    <cellStyle name="常规 8 3 2" xfId="274"/>
    <cellStyle name="千位分隔 2 3 2 2 2 2" xfId="275"/>
    <cellStyle name="常规 2 2 3 15 2" xfId="276"/>
    <cellStyle name="常规 2 2 3 20 2" xfId="277"/>
    <cellStyle name="常规 8 3 2 2" xfId="278"/>
    <cellStyle name="常规 13 7" xfId="279"/>
    <cellStyle name="20% - 强调文字颜色 6 2 2" xfId="280"/>
    <cellStyle name="常规 13 8" xfId="281"/>
    <cellStyle name="20% - 强调文字颜色 6 2 3" xfId="282"/>
    <cellStyle name="常规 2 2 3 16" xfId="283"/>
    <cellStyle name="常规 2 2 3 21" xfId="284"/>
    <cellStyle name="常规 8 3 3" xfId="285"/>
    <cellStyle name="20% - 强调文字颜色 6 3" xfId="286"/>
    <cellStyle name="常规 13 6 2 2" xfId="287"/>
    <cellStyle name="40% - 强调文字颜色 1 2" xfId="288"/>
    <cellStyle name="常规 2 6 8 2" xfId="289"/>
    <cellStyle name="40% - 强调文字颜色 1 2 2" xfId="290"/>
    <cellStyle name="40% - 强调文字颜色 1 2 3" xfId="291"/>
    <cellStyle name="Accent1" xfId="292"/>
    <cellStyle name="40% - 强调文字颜色 1 3" xfId="293"/>
    <cellStyle name="常规 9 2" xfId="294"/>
    <cellStyle name="常规 11 5" xfId="295"/>
    <cellStyle name="40% - 强调文字颜色 2 2" xfId="296"/>
    <cellStyle name="常规 2 6 9 2" xfId="297"/>
    <cellStyle name="常规 11 5 2" xfId="298"/>
    <cellStyle name="40% - 强调文字颜色 2 2 2" xfId="299"/>
    <cellStyle name="常规 3 2 17" xfId="300"/>
    <cellStyle name="常规 3 2 22" xfId="301"/>
    <cellStyle name="常规 11 5 3" xfId="302"/>
    <cellStyle name="40% - 强调文字颜色 2 2 3" xfId="303"/>
    <cellStyle name="常规 3 2 18" xfId="304"/>
    <cellStyle name="常规 3 2 23" xfId="305"/>
    <cellStyle name="常规 11 6" xfId="306"/>
    <cellStyle name="40% - 强调文字颜色 2 3" xfId="307"/>
    <cellStyle name="常规 12 5" xfId="308"/>
    <cellStyle name="40% - 强调文字颜色 3 2" xfId="309"/>
    <cellStyle name="常规 12 5 2" xfId="310"/>
    <cellStyle name="40% - 强调文字颜色 3 2 2" xfId="311"/>
    <cellStyle name="常规 12 6" xfId="312"/>
    <cellStyle name="40% - 强调文字颜色 3 3" xfId="313"/>
    <cellStyle name="Linked Cell" xfId="314"/>
    <cellStyle name="汇总 2 3" xfId="315"/>
    <cellStyle name="常规 13 5 2" xfId="316"/>
    <cellStyle name="检查单元格 2" xfId="317"/>
    <cellStyle name="常规 2 5 8" xfId="318"/>
    <cellStyle name="40% - 强调文字颜色 4 2 2" xfId="319"/>
    <cellStyle name="常规 13 5 3" xfId="320"/>
    <cellStyle name="检查单元格 3" xfId="321"/>
    <cellStyle name="常规 2 5 9" xfId="322"/>
    <cellStyle name="40% - 强调文字颜色 4 2 3" xfId="323"/>
    <cellStyle name="常规 13 6" xfId="324"/>
    <cellStyle name="40% - 强调文字颜色 4 3" xfId="325"/>
    <cellStyle name="常规 14 5" xfId="326"/>
    <cellStyle name="40% - 强调文字颜色 5 2" xfId="327"/>
    <cellStyle name="好 2 3" xfId="328"/>
    <cellStyle name="常规 11 11 2" xfId="329"/>
    <cellStyle name="60% - 强调文字颜色 4 3" xfId="330"/>
    <cellStyle name="常规 14 5 2" xfId="331"/>
    <cellStyle name="常规 7 3 19" xfId="332"/>
    <cellStyle name="常规 2 2 3 18" xfId="333"/>
    <cellStyle name="常规 2 2 3 23" xfId="334"/>
    <cellStyle name="40% - 强调文字颜色 5 2 2" xfId="335"/>
    <cellStyle name="t_收支总表2" xfId="336"/>
    <cellStyle name="常规 2 2 3 19" xfId="337"/>
    <cellStyle name="40% - 强调文字颜色 5 2 3" xfId="338"/>
    <cellStyle name="40% - 强调文字颜色 5 3" xfId="339"/>
    <cellStyle name="常规 15 5" xfId="340"/>
    <cellStyle name="适中 2 2" xfId="341"/>
    <cellStyle name="常规 18 11" xfId="342"/>
    <cellStyle name="常规 3 2 6 2 2" xfId="343"/>
    <cellStyle name="40% - 强调文字颜色 6 2" xfId="344"/>
    <cellStyle name="常规 11 12 2" xfId="345"/>
    <cellStyle name="常规 15 5 2" xfId="346"/>
    <cellStyle name="常规 2 2 10" xfId="347"/>
    <cellStyle name="40% - 强调文字颜色 6 2 2" xfId="348"/>
    <cellStyle name="Date" xfId="349"/>
    <cellStyle name="常规 5 9 2 2" xfId="350"/>
    <cellStyle name="常规 2 2 4 2" xfId="351"/>
    <cellStyle name="常规 2 2 11" xfId="352"/>
    <cellStyle name="40% - 强调文字颜色 6 2 3" xfId="353"/>
    <cellStyle name="商品名称" xfId="354"/>
    <cellStyle name="Heading 4" xfId="355"/>
    <cellStyle name="常规 3 2 7" xfId="356"/>
    <cellStyle name="差_MERALCO" xfId="357"/>
    <cellStyle name="常规 5_2011年预算台帐 (20111231确定报国库)" xfId="358"/>
    <cellStyle name="常规 8 2 20" xfId="359"/>
    <cellStyle name="常规 8 2 15" xfId="360"/>
    <cellStyle name="60% - 强调文字颜色 1 2" xfId="361"/>
    <cellStyle name="Heading 4 2" xfId="362"/>
    <cellStyle name="常规 8 2 15 2" xfId="363"/>
    <cellStyle name="60% - 强调文字颜色 1 2 2" xfId="364"/>
    <cellStyle name="60% - 强调文字颜色 1 2 3" xfId="365"/>
    <cellStyle name="常规 8 2 16" xfId="366"/>
    <cellStyle name="60% - 强调文字颜色 1 3" xfId="367"/>
    <cellStyle name="常规 14 2 2" xfId="368"/>
    <cellStyle name="常规 5" xfId="369"/>
    <cellStyle name="常规 18_财力预测表1" xfId="370"/>
    <cellStyle name="常规 12 2 2 2" xfId="371"/>
    <cellStyle name="60% - 强调文字颜色 2 2" xfId="372"/>
    <cellStyle name="Accent6 - 60%" xfId="373"/>
    <cellStyle name="好_2007工资拨款" xfId="374"/>
    <cellStyle name="60% - 强调文字颜色 2 2 3" xfId="375"/>
    <cellStyle name="60% - 强调文字颜色 3 2" xfId="376"/>
    <cellStyle name="常规 3 4 7 2" xfId="377"/>
    <cellStyle name="常规 13 13" xfId="378"/>
    <cellStyle name="强调文字颜色 2 2 3" xfId="379"/>
    <cellStyle name="常规 2 2 6 6" xfId="380"/>
    <cellStyle name="60% - 强调文字颜色 3 2 2" xfId="381"/>
    <cellStyle name="常规 3 2 12" xfId="382"/>
    <cellStyle name="60% - 强调文字颜色 4 2" xfId="383"/>
    <cellStyle name="Neutral" xfId="384"/>
    <cellStyle name="常规 7 3 18" xfId="385"/>
    <cellStyle name="差_Book1" xfId="386"/>
    <cellStyle name="常规 2 2 3 17 2" xfId="387"/>
    <cellStyle name="常规 5 2 19" xfId="388"/>
    <cellStyle name="60% - 强调文字颜色 4 2 2" xfId="389"/>
    <cellStyle name="60% - 强调文字颜色 5 2" xfId="390"/>
    <cellStyle name="常规 3 3_财力预测表1" xfId="391"/>
    <cellStyle name="常规 2 5 3" xfId="392"/>
    <cellStyle name="60% - 强调文字颜色 5 2 2" xfId="393"/>
    <cellStyle name="常规 2 5 4" xfId="394"/>
    <cellStyle name="60% - 强调文字颜色 5 2 3" xfId="395"/>
    <cellStyle name="60% - 强调文字颜色 5 3" xfId="396"/>
    <cellStyle name="60% - 强调文字颜色 6 2" xfId="397"/>
    <cellStyle name="常规 7 3 14" xfId="398"/>
    <cellStyle name="Header2" xfId="399"/>
    <cellStyle name="强调文字颜色 5 2 3" xfId="400"/>
    <cellStyle name="常规 2 2 3 13" xfId="401"/>
    <cellStyle name="常规 3 5 3" xfId="402"/>
    <cellStyle name="60% - 强调文字颜色 6 2 2" xfId="403"/>
    <cellStyle name="60% - 强调文字颜色 6 3" xfId="404"/>
    <cellStyle name="常规 2 2 2 11 2 2" xfId="405"/>
    <cellStyle name="常规 12 9" xfId="406"/>
    <cellStyle name="6mal" xfId="407"/>
    <cellStyle name="常规 13 12" xfId="408"/>
    <cellStyle name="Accent1 - 20%" xfId="409"/>
    <cellStyle name="常规 2 2 2 5 2 2" xfId="410"/>
    <cellStyle name="强调文字颜色 2 2 2" xfId="411"/>
    <cellStyle name="Com_x000E_" xfId="412"/>
    <cellStyle name="Accent1 - 40%" xfId="413"/>
    <cellStyle name="Accent1 - 60%" xfId="414"/>
    <cellStyle name="常规 13 7 2 2" xfId="415"/>
    <cellStyle name="Accent1_2007工资拨款" xfId="416"/>
    <cellStyle name="常规 2 2 3 12 2" xfId="417"/>
    <cellStyle name="Accent2" xfId="418"/>
    <cellStyle name="常规 3 5 2 2" xfId="419"/>
    <cellStyle name="常规 9 4 2" xfId="420"/>
    <cellStyle name="Accent2_2007工资拨款" xfId="421"/>
    <cellStyle name="Accent3" xfId="422"/>
    <cellStyle name="Milliers_!!!GO" xfId="423"/>
    <cellStyle name="常规 2 2 4 6 3" xfId="424"/>
    <cellStyle name="Accent3 - 20%" xfId="425"/>
    <cellStyle name="常规 2 2 4 5 2 2" xfId="426"/>
    <cellStyle name="Mon閠aire [0]_!!!GO" xfId="427"/>
    <cellStyle name="常规 2 2 4 8 3" xfId="428"/>
    <cellStyle name="Accent3 - 40%" xfId="429"/>
    <cellStyle name="Accent3 - 60%" xfId="430"/>
    <cellStyle name="常规 13_财力预测表1" xfId="431"/>
    <cellStyle name="Accent3_2007工资拨款" xfId="432"/>
    <cellStyle name="常规 3 14 2 2" xfId="433"/>
    <cellStyle name="常规 2 2" xfId="434"/>
    <cellStyle name="常规 2 5 14" xfId="435"/>
    <cellStyle name="部门" xfId="436"/>
    <cellStyle name="常规 6 3 18 2" xfId="437"/>
    <cellStyle name="Accent4" xfId="438"/>
    <cellStyle name="常规 13 7 3" xfId="439"/>
    <cellStyle name="常规 5 2 10 2" xfId="440"/>
    <cellStyle name="Accent4 - 20%" xfId="441"/>
    <cellStyle name="常规 4 2_财力预测表1" xfId="442"/>
    <cellStyle name="Accent4 - 40%" xfId="443"/>
    <cellStyle name="常规 15 2 2" xfId="444"/>
    <cellStyle name="常规 20 2 2" xfId="445"/>
    <cellStyle name="捠壿 [0.00]_Region Orders (2)" xfId="446"/>
    <cellStyle name="Accent4 - 60%" xfId="447"/>
    <cellStyle name="常规 11 2 11" xfId="448"/>
    <cellStyle name="常规 2 3 19 2" xfId="449"/>
    <cellStyle name="Accent4_2007工资拨款" xfId="450"/>
    <cellStyle name="常规 12 7 3" xfId="451"/>
    <cellStyle name="常规 5 13" xfId="452"/>
    <cellStyle name="常规 2 2 4 5 2" xfId="453"/>
    <cellStyle name="Accent5" xfId="454"/>
    <cellStyle name="常规 2 2 14 2" xfId="455"/>
    <cellStyle name="常规 2 2 4 10 2" xfId="456"/>
    <cellStyle name="常规 12 4" xfId="457"/>
    <cellStyle name="常规 2 2 2 16 2" xfId="458"/>
    <cellStyle name="常规 2 2 2 21 2" xfId="459"/>
    <cellStyle name="常规 8 21" xfId="460"/>
    <cellStyle name="常规 8 16" xfId="461"/>
    <cellStyle name="Accent5 - 20%" xfId="462"/>
    <cellStyle name="常规 14 4" xfId="463"/>
    <cellStyle name="常规 2 2 2 18 2" xfId="464"/>
    <cellStyle name="常规 2 2 2 23 2" xfId="465"/>
    <cellStyle name="Accent5 - 40%" xfId="466"/>
    <cellStyle name="Currency0" xfId="467"/>
    <cellStyle name="常规 16 4" xfId="468"/>
    <cellStyle name="常规 2 2 2 25 2" xfId="469"/>
    <cellStyle name="Accent5 - 60%" xfId="470"/>
    <cellStyle name="常规 2 3 7 3" xfId="471"/>
    <cellStyle name="常规 12" xfId="472"/>
    <cellStyle name="常规 11 8" xfId="473"/>
    <cellStyle name="Accent5_2007工资拨款" xfId="474"/>
    <cellStyle name="常规 17_财力预测表1" xfId="475"/>
    <cellStyle name="常规 2 2 4 5 3" xfId="476"/>
    <cellStyle name="Accent6" xfId="477"/>
    <cellStyle name="Accent6 - 20%" xfId="478"/>
    <cellStyle name="Accent6 - 40%" xfId="479"/>
    <cellStyle name="常规 3_5.11财政财务划转表(协议附表)" xfId="480"/>
    <cellStyle name="Accent6_2007工资拨款" xfId="481"/>
    <cellStyle name="警告文本 2" xfId="482"/>
    <cellStyle name="常规 6 5 2" xfId="483"/>
    <cellStyle name="AeE­ [0]_INQUIRY ¿μ¾÷AßAø " xfId="484"/>
    <cellStyle name="常规 2 10" xfId="485"/>
    <cellStyle name="常规 2 2 2 6 3" xfId="486"/>
    <cellStyle name="强调文字颜色 3 3" xfId="487"/>
    <cellStyle name="常规 2 2 12 2 2" xfId="488"/>
    <cellStyle name="Input Cells" xfId="489"/>
    <cellStyle name="常规 2 2 4 3 2 2" xfId="490"/>
    <cellStyle name="Bad" xfId="491"/>
    <cellStyle name="Total 2" xfId="492"/>
    <cellStyle name="常规 2 2 4 15" xfId="493"/>
    <cellStyle name="常规 2 2 4 20" xfId="494"/>
    <cellStyle name="常规 8 8 2" xfId="495"/>
    <cellStyle name="常规 2 2 19" xfId="496"/>
    <cellStyle name="常规 2 2 24" xfId="497"/>
    <cellStyle name="常规 2 2 3 8 3" xfId="498"/>
    <cellStyle name="C?AØ_¿?¾÷CoE² " xfId="499"/>
    <cellStyle name="常规 12 9 2" xfId="500"/>
    <cellStyle name="Milliers [0]_!!!GO" xfId="501"/>
    <cellStyle name="千位分隔 2 3 2" xfId="502"/>
    <cellStyle name="常规 2 18 2" xfId="503"/>
    <cellStyle name="常规 2 23 2" xfId="504"/>
    <cellStyle name="常规 3 2 9 3" xfId="505"/>
    <cellStyle name="C￥AØ_¿μ¾÷CoE² " xfId="506"/>
    <cellStyle name="常规 2 2 3 11" xfId="507"/>
    <cellStyle name="no dec" xfId="508"/>
    <cellStyle name="常规 2 2 3 5 3" xfId="509"/>
    <cellStyle name="表标题_财力预测表1" xfId="510"/>
    <cellStyle name="Calc Currency (0)" xfId="511"/>
    <cellStyle name="Calculation" xfId="512"/>
    <cellStyle name="常规 11 2 12" xfId="513"/>
    <cellStyle name="PSHeading" xfId="514"/>
    <cellStyle name="常规 2 2 3 18 2" xfId="515"/>
    <cellStyle name="常规 16 7" xfId="516"/>
    <cellStyle name="常规 2 10 3" xfId="517"/>
    <cellStyle name="常规 15" xfId="518"/>
    <cellStyle name="常规 20" xfId="519"/>
    <cellStyle name="Check Cell" xfId="520"/>
    <cellStyle name="Comma [0]_!!!GO" xfId="521"/>
    <cellStyle name="常规 2 4 7" xfId="522"/>
    <cellStyle name="常规 7 2 4" xfId="523"/>
    <cellStyle name="标题 3 3" xfId="524"/>
    <cellStyle name="常规 2 2 3 7 3" xfId="525"/>
    <cellStyle name="comma zerodec" xfId="526"/>
    <cellStyle name="Comma_!!!GO" xfId="527"/>
    <cellStyle name="常规 2 4 3 2 2" xfId="528"/>
    <cellStyle name="常规 2 3 20 2" xfId="529"/>
    <cellStyle name="常规 2 3 15 2" xfId="530"/>
    <cellStyle name="常规 2 2 5 11 2" xfId="531"/>
    <cellStyle name="常规 12 3 3" xfId="532"/>
    <cellStyle name="Comma0" xfId="533"/>
    <cellStyle name="常规 2 2 4 4 2 2" xfId="534"/>
    <cellStyle name="Copied" xfId="535"/>
    <cellStyle name="常规 2 2 3 6 3" xfId="536"/>
    <cellStyle name="콤마_1202" xfId="537"/>
    <cellStyle name="常规 2 2 13 2 2" xfId="538"/>
    <cellStyle name="Currency [0]_!!!GO" xfId="539"/>
    <cellStyle name="分级显示列_1_Book1" xfId="540"/>
    <cellStyle name="Currency_!!!GO" xfId="541"/>
    <cellStyle name="常规 7 2 4 2" xfId="542"/>
    <cellStyle name="Currency0 2" xfId="543"/>
    <cellStyle name="常规 8 14" xfId="544"/>
    <cellStyle name="常规 16 4 2" xfId="545"/>
    <cellStyle name="常规 12 2" xfId="546"/>
    <cellStyle name="Currency1" xfId="547"/>
    <cellStyle name="常规 16 5" xfId="548"/>
    <cellStyle name="常规 13" xfId="549"/>
    <cellStyle name="常规 2 15 2 2" xfId="550"/>
    <cellStyle name="表标题" xfId="551"/>
    <cellStyle name="C轜䃞䄓_x0001_" xfId="552"/>
    <cellStyle name="常规 2 2 2 10 2 2" xfId="553"/>
    <cellStyle name="常规 2 2 4 9" xfId="554"/>
    <cellStyle name="表标题 2" xfId="555"/>
    <cellStyle name="C轜䃞䄓_x0001_ 2" xfId="556"/>
    <cellStyle name="常规 2 2 4 14" xfId="557"/>
    <cellStyle name="常规 2 2 18" xfId="558"/>
    <cellStyle name="常规 2 2 23" xfId="559"/>
    <cellStyle name="Dollar (zero dec)" xfId="560"/>
    <cellStyle name="标题 1 2 2" xfId="561"/>
    <cellStyle name="Emphasis 2" xfId="562"/>
    <cellStyle name="常规 13 10" xfId="563"/>
    <cellStyle name="标题 1 2 3" xfId="564"/>
    <cellStyle name="Emphasis 3" xfId="565"/>
    <cellStyle name="常规 2 4 10 2" xfId="566"/>
    <cellStyle name="Fixed" xfId="567"/>
    <cellStyle name="常规 16 3" xfId="568"/>
    <cellStyle name="常规 21 3" xfId="569"/>
    <cellStyle name="常规 11" xfId="570"/>
    <cellStyle name="Followed Hyperlink" xfId="571"/>
    <cellStyle name="常规 2 3 7 2" xfId="572"/>
    <cellStyle name="千位分隔 2 2" xfId="573"/>
    <cellStyle name="常规 2 17" xfId="574"/>
    <cellStyle name="常规 2 22" xfId="575"/>
    <cellStyle name="常规 7 3 2 2" xfId="576"/>
    <cellStyle name="gcd" xfId="577"/>
    <cellStyle name="常规 2 5 5 2" xfId="578"/>
    <cellStyle name="常规 10" xfId="579"/>
    <cellStyle name="Good" xfId="580"/>
    <cellStyle name="常规 16 8 2" xfId="581"/>
    <cellStyle name="常规 16 2" xfId="582"/>
    <cellStyle name="常规 21 2" xfId="583"/>
    <cellStyle name="常规 7 3 13" xfId="584"/>
    <cellStyle name="Header1" xfId="585"/>
    <cellStyle name="常规 2 2 2 8 2 2" xfId="586"/>
    <cellStyle name="强调文字颜色 5 2 2" xfId="587"/>
    <cellStyle name="常规 7 2 11" xfId="588"/>
    <cellStyle name="Heading 1 2" xfId="589"/>
    <cellStyle name="常规 13 9 2" xfId="590"/>
    <cellStyle name="Heading 3_财力预测表1" xfId="591"/>
    <cellStyle name="常规 12 5 2 2" xfId="592"/>
    <cellStyle name="常规 6 3 5 2" xfId="593"/>
    <cellStyle name="Heading 4_财力预测表1" xfId="594"/>
    <cellStyle name="常规 6 3 7" xfId="595"/>
    <cellStyle name="常规 6 8" xfId="596"/>
    <cellStyle name="HEADINGSTOP" xfId="597"/>
    <cellStyle name="Input [yellow]" xfId="598"/>
    <cellStyle name="千位分隔 2 4" xfId="599"/>
    <cellStyle name="常规 2 19" xfId="600"/>
    <cellStyle name="常规 2 24" xfId="601"/>
    <cellStyle name="差 3" xfId="602"/>
    <cellStyle name="Jun" xfId="603"/>
    <cellStyle name="常规 2 2 5 4" xfId="604"/>
    <cellStyle name="千位分隔 2 12 2" xfId="605"/>
    <cellStyle name="借出原因" xfId="606"/>
    <cellStyle name="line" xfId="607"/>
    <cellStyle name="Linked Cell 2" xfId="608"/>
    <cellStyle name="常规 13 5 2 2" xfId="609"/>
    <cellStyle name="常规 12 11" xfId="610"/>
    <cellStyle name="检查单元格 2 2" xfId="611"/>
    <cellStyle name="Linked Cells" xfId="612"/>
    <cellStyle name="常规 2 2 2 11 2" xfId="613"/>
    <cellStyle name="Millares [0]_96 Risk" xfId="614"/>
    <cellStyle name="Millares_96 Risk" xfId="615"/>
    <cellStyle name="常规 2 2 2 2" xfId="616"/>
    <cellStyle name="Moneda [0]_96 Risk" xfId="617"/>
    <cellStyle name="常规 2 2 5 2" xfId="618"/>
    <cellStyle name="Moneda_96 Risk" xfId="619"/>
    <cellStyle name="New Times Roman" xfId="620"/>
    <cellStyle name="Normal - Style1" xfId="621"/>
    <cellStyle name="常规 12 12 2" xfId="622"/>
    <cellStyle name="常规 5 2 13 2" xfId="623"/>
    <cellStyle name="Normal_!!!GO" xfId="624"/>
    <cellStyle name="标题 5" xfId="625"/>
    <cellStyle name="常规 11 4 2" xfId="626"/>
    <cellStyle name="解释性文本 2 3" xfId="627"/>
    <cellStyle name="常规 8 9 3" xfId="628"/>
    <cellStyle name="Pourcentage_pldt" xfId="629"/>
    <cellStyle name="Note 2" xfId="630"/>
    <cellStyle name="常规 5 2 5" xfId="631"/>
    <cellStyle name="_x0011_omma_ᅢ" xfId="632"/>
    <cellStyle name="常规 4 2 2_财力预测表1" xfId="633"/>
    <cellStyle name="常规 16 10" xfId="634"/>
    <cellStyle name="常规 16 10 2" xfId="635"/>
    <cellStyle name="per.style" xfId="636"/>
    <cellStyle name="常规 2 4" xfId="637"/>
    <cellStyle name="PSInt" xfId="638"/>
    <cellStyle name="常规 15 3 2" xfId="639"/>
    <cellStyle name="Percent [2]" xfId="640"/>
    <cellStyle name="Percent_!!!GO" xfId="641"/>
    <cellStyle name="常规 11 2 5" xfId="642"/>
    <cellStyle name="常规 3 3 18 2" xfId="643"/>
    <cellStyle name="常规 10_财力预测表1" xfId="644"/>
    <cellStyle name="PSDate" xfId="645"/>
    <cellStyle name="PSDec" xfId="646"/>
    <cellStyle name="常规 16 8" xfId="647"/>
    <cellStyle name="常规 16" xfId="648"/>
    <cellStyle name="常规 12 11 2" xfId="649"/>
    <cellStyle name="常规 21" xfId="650"/>
    <cellStyle name="常规 13 9" xfId="651"/>
    <cellStyle name="PSSpacer" xfId="652"/>
    <cellStyle name="regstoresfromspecstores" xfId="653"/>
    <cellStyle name="常规 2 12" xfId="654"/>
    <cellStyle name="RevList" xfId="655"/>
    <cellStyle name="常规 16 11" xfId="656"/>
    <cellStyle name="SHADEDSTORES" xfId="657"/>
    <cellStyle name="Warning Text" xfId="658"/>
    <cellStyle name="specstores" xfId="659"/>
    <cellStyle name="sstot" xfId="660"/>
    <cellStyle name="Standard_AREAS" xfId="661"/>
    <cellStyle name="常规 2 2 4 8" xfId="662"/>
    <cellStyle name="常规 2 2 17" xfId="663"/>
    <cellStyle name="常规 2 2 22" xfId="664"/>
    <cellStyle name="常规 2 2 4 13" xfId="665"/>
    <cellStyle name="常规 13 3 3" xfId="666"/>
    <cellStyle name="Style 1" xfId="667"/>
    <cellStyle name="常规 2 3 9" xfId="668"/>
    <cellStyle name="Subtotal" xfId="669"/>
    <cellStyle name="t" xfId="670"/>
    <cellStyle name="常规 2 2 2 7 3" xfId="671"/>
    <cellStyle name="强调文字颜色 4 3" xfId="672"/>
    <cellStyle name="t_HVAC Equipment (3)" xfId="673"/>
    <cellStyle name="常规 2 3 4" xfId="674"/>
    <cellStyle name="常规 2 2 3 6 2 2" xfId="675"/>
    <cellStyle name="常规 4 2 3" xfId="676"/>
    <cellStyle name="t_HVAC Equipment (3)_财力预测表1" xfId="677"/>
    <cellStyle name="Total_财力预测表1" xfId="678"/>
    <cellStyle name="常规 11 2 4" xfId="679"/>
    <cellStyle name="百分比 2" xfId="680"/>
    <cellStyle name="常规 2 6 6 2" xfId="681"/>
    <cellStyle name="常规 11 2 8" xfId="682"/>
    <cellStyle name="常规 5 2 5 2 2" xfId="683"/>
    <cellStyle name="常规 2 2 2 12 3" xfId="684"/>
    <cellStyle name="捠壿_Region Orders (2)" xfId="685"/>
    <cellStyle name="编号" xfId="686"/>
    <cellStyle name="标题 1 2" xfId="687"/>
    <cellStyle name="标题 1 3" xfId="688"/>
    <cellStyle name="常规 15 3" xfId="689"/>
    <cellStyle name="常规 20 3" xfId="690"/>
    <cellStyle name="常规 5 2 2 2 2" xfId="691"/>
    <cellStyle name="标题 2 2 2" xfId="692"/>
    <cellStyle name="常规 15 4" xfId="693"/>
    <cellStyle name="常规 2 2 2 19 2" xfId="694"/>
    <cellStyle name="常规 2 2 2 24 2" xfId="695"/>
    <cellStyle name="常规 18 10" xfId="696"/>
    <cellStyle name="标题 2 2 3" xfId="697"/>
    <cellStyle name="标题 2 3" xfId="698"/>
    <cellStyle name="标题 3 2" xfId="699"/>
    <cellStyle name="常规 2 2 3 9 2 2" xfId="700"/>
    <cellStyle name="常规 7 2 3" xfId="701"/>
    <cellStyle name="常规 7 2 3 2" xfId="702"/>
    <cellStyle name="标题 3 2 2" xfId="703"/>
    <cellStyle name="标题 3 2 3" xfId="704"/>
    <cellStyle name="常规 7 3 3" xfId="705"/>
    <cellStyle name="标题 4 2" xfId="706"/>
    <cellStyle name="千位分隔 3" xfId="707"/>
    <cellStyle name="标题 4 2 3" xfId="708"/>
    <cellStyle name="常规 8 2 17 2" xfId="709"/>
    <cellStyle name="千位分隔 3 3" xfId="710"/>
    <cellStyle name="常规 2 2 3 10" xfId="711"/>
    <cellStyle name="常规 7 3 4" xfId="712"/>
    <cellStyle name="标题 4 3" xfId="713"/>
    <cellStyle name="千位分隔 4" xfId="714"/>
    <cellStyle name="标题 5 2" xfId="715"/>
    <cellStyle name="常规 6_5.11财政财务划转表(协议附表)" xfId="716"/>
    <cellStyle name="常规 2 6 6" xfId="717"/>
    <cellStyle name="常规 11 4 2 2" xfId="718"/>
    <cellStyle name="标题 5 3" xfId="719"/>
    <cellStyle name="常规 2 2 2 2 2 2" xfId="720"/>
    <cellStyle name="标题1" xfId="721"/>
    <cellStyle name="差 2" xfId="722"/>
    <cellStyle name="常规 2 2 5 3" xfId="723"/>
    <cellStyle name="差 2 2" xfId="724"/>
    <cellStyle name="常规 2 2 5 3 2" xfId="725"/>
    <cellStyle name="常规 11 7 2" xfId="726"/>
    <cellStyle name="差 2 3" xfId="727"/>
    <cellStyle name="差_4" xfId="728"/>
    <cellStyle name="常规 16 5 2" xfId="729"/>
    <cellStyle name="差_5.11财政财务划转表(协议附表)" xfId="730"/>
    <cellStyle name="常规 13 2" xfId="731"/>
    <cellStyle name="差_财力预测表1" xfId="732"/>
    <cellStyle name="差_收支总表2" xfId="733"/>
    <cellStyle name="常规 16 2 2" xfId="734"/>
    <cellStyle name="常规 21 2 2" xfId="735"/>
    <cellStyle name="常规 5 2 8" xfId="736"/>
    <cellStyle name="常规 10 2" xfId="737"/>
    <cellStyle name="常规 5 2 8 2" xfId="738"/>
    <cellStyle name="常规 10 2 2" xfId="739"/>
    <cellStyle name="常规 5 2 8 3" xfId="740"/>
    <cellStyle name="常规 10 2 3" xfId="741"/>
    <cellStyle name="常规 5 2 9" xfId="742"/>
    <cellStyle name="常规 10 3" xfId="743"/>
    <cellStyle name="常规 5 2 9 2" xfId="744"/>
    <cellStyle name="常规 10 3 2" xfId="745"/>
    <cellStyle name="常规 16 3 2" xfId="746"/>
    <cellStyle name="常规 2 3 7 2 2" xfId="747"/>
    <cellStyle name="常规 11 2" xfId="748"/>
    <cellStyle name="常规 3 2 2 18" xfId="749"/>
    <cellStyle name="常规 11 2 10" xfId="750"/>
    <cellStyle name="常规 12 8" xfId="751"/>
    <cellStyle name="常规 11 2 10 2" xfId="752"/>
    <cellStyle name="常规 2 2 2_财力预测表1" xfId="753"/>
    <cellStyle name="常规 11 2 2" xfId="754"/>
    <cellStyle name="常规 3 2 2 18 2" xfId="755"/>
    <cellStyle name="常规 11 2 2 2" xfId="756"/>
    <cellStyle name="常规 11 2 2 3" xfId="757"/>
    <cellStyle name="常规 11 2 3" xfId="758"/>
    <cellStyle name="常规 11 2 3 2" xfId="759"/>
    <cellStyle name="常规 5 6 3" xfId="760"/>
    <cellStyle name="常规 2 3 23" xfId="761"/>
    <cellStyle name="常规 2 3 18" xfId="762"/>
    <cellStyle name="常规 2 2 5 14" xfId="763"/>
    <cellStyle name="常规 11 2 4 2" xfId="764"/>
    <cellStyle name="常规 11 2 5 2" xfId="765"/>
    <cellStyle name="常规 11 2 6" xfId="766"/>
    <cellStyle name="常规 2 4 4 2 2" xfId="767"/>
    <cellStyle name="常规 5 16 2" xfId="768"/>
    <cellStyle name="常规 11 2 6 2" xfId="769"/>
    <cellStyle name="常规 3 3 15" xfId="770"/>
    <cellStyle name="常规 3 3 20" xfId="771"/>
    <cellStyle name="常规 7 2 13 2" xfId="772"/>
    <cellStyle name="常规 11 2 7" xfId="773"/>
    <cellStyle name="常规 5 9 3" xfId="774"/>
    <cellStyle name="常规 2 2 5" xfId="775"/>
    <cellStyle name="好_财力预测表1" xfId="776"/>
    <cellStyle name="常规 11 2 7 2" xfId="777"/>
    <cellStyle name="常规 11 2 8 2" xfId="778"/>
    <cellStyle name="常规 7 2" xfId="779"/>
    <cellStyle name="常规 11 2 9" xfId="780"/>
    <cellStyle name="常规 2 2 2 2 3" xfId="781"/>
    <cellStyle name="常规 16_财力预测表1" xfId="782"/>
    <cellStyle name="常规 7 2 2" xfId="783"/>
    <cellStyle name="常规 11 2 9 2" xfId="784"/>
    <cellStyle name="常规 11 3" xfId="785"/>
    <cellStyle name="常规 3 2 2 19" xfId="786"/>
    <cellStyle name="常规 11 3 2" xfId="787"/>
    <cellStyle name="常规 11 3 2 2" xfId="788"/>
    <cellStyle name="常规 18" xfId="789"/>
    <cellStyle name="常规 23" xfId="790"/>
    <cellStyle name="常规 11 3 3" xfId="791"/>
    <cellStyle name="常规 11 5 2 2" xfId="792"/>
    <cellStyle name="常规 11 6 3" xfId="793"/>
    <cellStyle name="常规 2 2 3 13 2" xfId="794"/>
    <cellStyle name="常规 11 7" xfId="795"/>
    <cellStyle name="常规 11 7 3" xfId="796"/>
    <cellStyle name="常规 11 9" xfId="797"/>
    <cellStyle name="常规 11 9 2" xfId="798"/>
    <cellStyle name="常规 11_4" xfId="799"/>
    <cellStyle name="常规 2 9 2" xfId="800"/>
    <cellStyle name="常规 12 10" xfId="801"/>
    <cellStyle name="常规 12 12" xfId="802"/>
    <cellStyle name="检查单元格 2 3" xfId="803"/>
    <cellStyle name="常规 12 3 2" xfId="804"/>
    <cellStyle name="常规 12 3 2 2" xfId="805"/>
    <cellStyle name="常规 12 4 2" xfId="806"/>
    <cellStyle name="好_YB200901" xfId="807"/>
    <cellStyle name="常规 12 4 2 2" xfId="808"/>
    <cellStyle name="常规 2 3 21 2" xfId="809"/>
    <cellStyle name="常规 2 3 16 2" xfId="810"/>
    <cellStyle name="常规 2 2 5 12 2" xfId="811"/>
    <cellStyle name="常规 12 4 3" xfId="812"/>
    <cellStyle name="常规 12 5 3" xfId="813"/>
    <cellStyle name="常规 12 6 2" xfId="814"/>
    <cellStyle name="常规 12 6 2 2" xfId="815"/>
    <cellStyle name="常规 2 2 3 14 2" xfId="816"/>
    <cellStyle name="常规 12 7" xfId="817"/>
    <cellStyle name="常规 3 2 2 9" xfId="818"/>
    <cellStyle name="常规 12 7 2" xfId="819"/>
    <cellStyle name="常规 5 12" xfId="820"/>
    <cellStyle name="常规 3 2 2 9 2" xfId="821"/>
    <cellStyle name="常规 12 7 2 2" xfId="822"/>
    <cellStyle name="常规 5 12 2" xfId="823"/>
    <cellStyle name="常规 3 2 3 9" xfId="824"/>
    <cellStyle name="常规 12 8 2" xfId="825"/>
    <cellStyle name="常规 3 2 10 3" xfId="826"/>
    <cellStyle name="常规 2 2 4 3" xfId="827"/>
    <cellStyle name="常规 12 8 2 2" xfId="828"/>
    <cellStyle name="常规 2 2 12" xfId="829"/>
    <cellStyle name="常规 3 2 3 9 2" xfId="830"/>
    <cellStyle name="常规 13 10 2" xfId="831"/>
    <cellStyle name="常规 13 11" xfId="832"/>
    <cellStyle name="常规 13 11 2" xfId="833"/>
    <cellStyle name="常规 13 14" xfId="834"/>
    <cellStyle name="常规 13 2 2" xfId="835"/>
    <cellStyle name="常规 13 2 3" xfId="836"/>
    <cellStyle name="常规 13 3" xfId="837"/>
    <cellStyle name="常规 13 3 2" xfId="838"/>
    <cellStyle name="常规 6 2 12" xfId="839"/>
    <cellStyle name="常规 17 3" xfId="840"/>
    <cellStyle name="常规 13 3 2 2" xfId="841"/>
    <cellStyle name="常规 13 4" xfId="842"/>
    <cellStyle name="常规 2 2 2 17 2" xfId="843"/>
    <cellStyle name="常规 2 2 2 22 2" xfId="844"/>
    <cellStyle name="常规 13 4 2" xfId="845"/>
    <cellStyle name="常规 13 4 2 2" xfId="846"/>
    <cellStyle name="常规 13 4 3" xfId="847"/>
    <cellStyle name="常规 13 7 2" xfId="848"/>
    <cellStyle name="常规 2 13" xfId="849"/>
    <cellStyle name="常规 13 8 2" xfId="850"/>
    <cellStyle name="常规 2 13 2" xfId="851"/>
    <cellStyle name="常规 3 2 4 3" xfId="852"/>
    <cellStyle name="常规 7 2 12" xfId="853"/>
    <cellStyle name="常规 13 8 2 2" xfId="854"/>
    <cellStyle name="常规 2 14" xfId="855"/>
    <cellStyle name="千分位_97-917" xfId="856"/>
    <cellStyle name="常规 13 8 3" xfId="857"/>
    <cellStyle name="常规 5 2 11 2" xfId="858"/>
    <cellStyle name="常规 16 6" xfId="859"/>
    <cellStyle name="常规 2 10 2" xfId="860"/>
    <cellStyle name="常规 14" xfId="861"/>
    <cellStyle name="常规 14 3" xfId="862"/>
    <cellStyle name="常规 16 7 2" xfId="863"/>
    <cellStyle name="常规 15 2" xfId="864"/>
    <cellStyle name="常规 20 2" xfId="865"/>
    <cellStyle name="常规 15_4" xfId="866"/>
    <cellStyle name="常规 7 3 10 2" xfId="867"/>
    <cellStyle name="注释 3" xfId="868"/>
    <cellStyle name="常规 16 11 2" xfId="869"/>
    <cellStyle name="常规 17" xfId="870"/>
    <cellStyle name="常规 22" xfId="871"/>
    <cellStyle name="常规 16 9" xfId="872"/>
    <cellStyle name="常规 6 2 11" xfId="873"/>
    <cellStyle name="常规 17 2" xfId="874"/>
    <cellStyle name="常规 16 9 2" xfId="875"/>
    <cellStyle name="常规 6 2 11 2" xfId="876"/>
    <cellStyle name="常规 17 2 2" xfId="877"/>
    <cellStyle name="常规 18 2" xfId="878"/>
    <cellStyle name="常规 23 2" xfId="879"/>
    <cellStyle name="常规 18 2 2" xfId="880"/>
    <cellStyle name="常规 18 3" xfId="881"/>
    <cellStyle name="常规 18 3 2" xfId="882"/>
    <cellStyle name="常规 18 4" xfId="883"/>
    <cellStyle name="计算 3" xfId="884"/>
    <cellStyle name="常规 18 4 2" xfId="885"/>
    <cellStyle name="常规 3 2 3 2" xfId="886"/>
    <cellStyle name="常规 18 5" xfId="887"/>
    <cellStyle name="常规 3 2 3 2 2" xfId="888"/>
    <cellStyle name="常规 18 5 2" xfId="889"/>
    <cellStyle name="常规 18 6" xfId="890"/>
    <cellStyle name="常规 2 12 2" xfId="891"/>
    <cellStyle name="常规 3 2 3 3" xfId="892"/>
    <cellStyle name="常规 18 6 2" xfId="893"/>
    <cellStyle name="常规 2 16" xfId="894"/>
    <cellStyle name="常规 2 21" xfId="895"/>
    <cellStyle name="常规 2 12 2 2" xfId="896"/>
    <cellStyle name="常规 3 2 3 3 2" xfId="897"/>
    <cellStyle name="常规 18 7" xfId="898"/>
    <cellStyle name="常规 2 12 3" xfId="899"/>
    <cellStyle name="常规 3 2 3 4" xfId="900"/>
    <cellStyle name="常规 3 2 3 4 2" xfId="901"/>
    <cellStyle name="常规 18 7 2" xfId="902"/>
    <cellStyle name="常规 3 2 3 5" xfId="903"/>
    <cellStyle name="常规 18 8" xfId="904"/>
    <cellStyle name="常规 3 2 3 5 2" xfId="905"/>
    <cellStyle name="常规 18 8 2" xfId="906"/>
    <cellStyle name="常规 18 9" xfId="907"/>
    <cellStyle name="常规 2 2 4 2 2 2" xfId="908"/>
    <cellStyle name="常规 3 2 3 6" xfId="909"/>
    <cellStyle name="常规 2 2 11 2 2" xfId="910"/>
    <cellStyle name="常规 3 10 2" xfId="911"/>
    <cellStyle name="常规 3 2 3 6 2" xfId="912"/>
    <cellStyle name="常规 18 9 2" xfId="913"/>
    <cellStyle name="常规 19" xfId="914"/>
    <cellStyle name="常规 24" xfId="915"/>
    <cellStyle name="常规 19 2" xfId="916"/>
    <cellStyle name="常规 2 5 12" xfId="917"/>
    <cellStyle name="常规 19 2 2" xfId="918"/>
    <cellStyle name="常规 19 3" xfId="919"/>
    <cellStyle name="常规 19 4" xfId="920"/>
    <cellStyle name="常规 3 14 2" xfId="921"/>
    <cellStyle name="常规 2" xfId="922"/>
    <cellStyle name="常规 2 11" xfId="923"/>
    <cellStyle name="常规 2 11 2" xfId="924"/>
    <cellStyle name="常规 3 2 2 3" xfId="925"/>
    <cellStyle name="常规 6 2 15" xfId="926"/>
    <cellStyle name="常规 6 2 20" xfId="927"/>
    <cellStyle name="常规 2 11 2 2" xfId="928"/>
    <cellStyle name="常规 3 2 2 3 2" xfId="929"/>
    <cellStyle name="常规 6 2 15 2" xfId="930"/>
    <cellStyle name="常规 6 2 20 2" xfId="931"/>
    <cellStyle name="常规 2 2 3 19 2" xfId="932"/>
    <cellStyle name="常规 2 11 3" xfId="933"/>
    <cellStyle name="常规 3 2 2 4" xfId="934"/>
    <cellStyle name="常规 6 2 16" xfId="935"/>
    <cellStyle name="常规 6 2 21" xfId="936"/>
    <cellStyle name="常规 2 13 2 2" xfId="937"/>
    <cellStyle name="常规 2 13 3" xfId="938"/>
    <cellStyle name="常规 3 2 4 4" xfId="939"/>
    <cellStyle name="常规 2 14 2" xfId="940"/>
    <cellStyle name="常规 3 2 5 3" xfId="941"/>
    <cellStyle name="千位分隔 2 14" xfId="942"/>
    <cellStyle name="常规 2 14 2 2" xfId="943"/>
    <cellStyle name="常规 2 2 7 4" xfId="944"/>
    <cellStyle name="常规 2 2 3_4" xfId="945"/>
    <cellStyle name="常规 2 14 3" xfId="946"/>
    <cellStyle name="常规 2 15" xfId="947"/>
    <cellStyle name="常规 2 20" xfId="948"/>
    <cellStyle name="常规 2 15 2" xfId="949"/>
    <cellStyle name="常规 2 20 2" xfId="950"/>
    <cellStyle name="常规 3 2 6 3" xfId="951"/>
    <cellStyle name="常规 2 16 2" xfId="952"/>
    <cellStyle name="常规 2 21 2" xfId="953"/>
    <cellStyle name="常规 3 2 7 3" xfId="954"/>
    <cellStyle name="常规 6 3 15" xfId="955"/>
    <cellStyle name="常规 6 3 20" xfId="956"/>
    <cellStyle name="千位分隔 2 2 2" xfId="957"/>
    <cellStyle name="常规 2 17 2" xfId="958"/>
    <cellStyle name="常规 2 22 2" xfId="959"/>
    <cellStyle name="常规 3 2 8 3" xfId="960"/>
    <cellStyle name="常规 7 3 2 2 2" xfId="961"/>
    <cellStyle name="千位分隔 2 3" xfId="962"/>
    <cellStyle name="常规 8 2 16 2" xfId="963"/>
    <cellStyle name="常规 2 18" xfId="964"/>
    <cellStyle name="常规 2 23" xfId="965"/>
    <cellStyle name="常规 7 3 2 3" xfId="966"/>
    <cellStyle name="千位分隔 2 4 2" xfId="967"/>
    <cellStyle name="常规 2 19 2" xfId="968"/>
    <cellStyle name="常规 2 24 2" xfId="969"/>
    <cellStyle name="常规 2 2 10 2" xfId="970"/>
    <cellStyle name="常规 2 2 10 2 2" xfId="971"/>
    <cellStyle name="常规 2 2 10 3" xfId="972"/>
    <cellStyle name="常规 2 2 4 2 2" xfId="973"/>
    <cellStyle name="常规 2 2 11 2" xfId="974"/>
    <cellStyle name="常规 3 10" xfId="975"/>
    <cellStyle name="常规 2 2 4 2 3" xfId="976"/>
    <cellStyle name="常规 2 2 11 3" xfId="977"/>
    <cellStyle name="常规 3 11" xfId="978"/>
    <cellStyle name="常规 2 2 4 3 2" xfId="979"/>
    <cellStyle name="常规 2 2 12 2" xfId="980"/>
    <cellStyle name="常规 2 2 4 3 3" xfId="981"/>
    <cellStyle name="常规 2 2 12 3" xfId="982"/>
    <cellStyle name="常规 2 2 4 4" xfId="983"/>
    <cellStyle name="千位分隔 2 11 2" xfId="984"/>
    <cellStyle name="常规 7 3 8 2" xfId="985"/>
    <cellStyle name="常规 2 2 13" xfId="986"/>
    <cellStyle name="常规 2 2 4 4 2" xfId="987"/>
    <cellStyle name="常规 2 2 13 2" xfId="988"/>
    <cellStyle name="常规 2 2 4 4 3" xfId="989"/>
    <cellStyle name="常规 2 2 13 3" xfId="990"/>
    <cellStyle name="常规 2 2 4 5" xfId="991"/>
    <cellStyle name="常规 2 2 14" xfId="992"/>
    <cellStyle name="常规 2 7 2 2" xfId="993"/>
    <cellStyle name="常规 2 2 4 10" xfId="994"/>
    <cellStyle name="常规 2 2 4 6" xfId="995"/>
    <cellStyle name="常规 2 2 15" xfId="996"/>
    <cellStyle name="常规 2 2 20" xfId="997"/>
    <cellStyle name="常规 9 2 10 2" xfId="998"/>
    <cellStyle name="常规 2 2 4 11" xfId="999"/>
    <cellStyle name="常规 2 2 4 6 2" xfId="1000"/>
    <cellStyle name="常规 2 2 15 2" xfId="1001"/>
    <cellStyle name="常规 2 2 20 2" xfId="1002"/>
    <cellStyle name="常规 2 2 4 11 2" xfId="1003"/>
    <cellStyle name="常规 2 2 4 7" xfId="1004"/>
    <cellStyle name="常规 2 2 16" xfId="1005"/>
    <cellStyle name="常规 2 2 21" xfId="1006"/>
    <cellStyle name="常规 2 2 4 12" xfId="1007"/>
    <cellStyle name="常规 2 2 4 7 2" xfId="1008"/>
    <cellStyle name="常规 2 2 16 2" xfId="1009"/>
    <cellStyle name="常规 2 2 21 2" xfId="1010"/>
    <cellStyle name="常规 2 2 4 12 2" xfId="1011"/>
    <cellStyle name="常规 2 2 4 8 2" xfId="1012"/>
    <cellStyle name="常规 2 2 17 2" xfId="1013"/>
    <cellStyle name="常规 2 2 22 2" xfId="1014"/>
    <cellStyle name="常规 2 2 4 13 2" xfId="1015"/>
    <cellStyle name="常规 2 2 19 2" xfId="1016"/>
    <cellStyle name="常规 2 2 24 2" xfId="1017"/>
    <cellStyle name="常规 2 2 4 15 2" xfId="1018"/>
    <cellStyle name="常规 2 2 4 20 2" xfId="1019"/>
    <cellStyle name="常规 8 8 2 2" xfId="1020"/>
    <cellStyle name="常规 2 2 2" xfId="1021"/>
    <cellStyle name="常规 8 2 12 2" xfId="1022"/>
    <cellStyle name="常规 2 2 2 10" xfId="1023"/>
    <cellStyle name="常规 2 2 2 10 2" xfId="1024"/>
    <cellStyle name="常规 2 2 2 4 2 2" xfId="1025"/>
    <cellStyle name="强调文字颜色 1 2 2" xfId="1026"/>
    <cellStyle name="常规 2 2 2 10 3" xfId="1027"/>
    <cellStyle name="常规 2 2 2 11" xfId="1028"/>
    <cellStyle name="常规 2 2 2 11 3" xfId="1029"/>
    <cellStyle name="常规 2 2 2 12" xfId="1030"/>
    <cellStyle name="常规 2 2 2 12 2" xfId="1031"/>
    <cellStyle name="常规 3 39" xfId="1032"/>
    <cellStyle name="常规 2 2 2 12 2 2" xfId="1033"/>
    <cellStyle name="常规 2 2 2 13" xfId="1034"/>
    <cellStyle name="常规 2 2 2 13 2" xfId="1035"/>
    <cellStyle name="常规 2 2 2 13 3" xfId="1036"/>
    <cellStyle name="常规 9 2 2 2" xfId="1037"/>
    <cellStyle name="常规 2 2 2 14" xfId="1038"/>
    <cellStyle name="常规 2 2 2 14 2" xfId="1039"/>
    <cellStyle name="常规 2 2 2 17" xfId="1040"/>
    <cellStyle name="常规 2 2 2 22" xfId="1041"/>
    <cellStyle name="常规 2 2 2 18" xfId="1042"/>
    <cellStyle name="常规 2 2 2 23" xfId="1043"/>
    <cellStyle name="常规 2 2 2 19" xfId="1044"/>
    <cellStyle name="常规 2 2 2 24" xfId="1045"/>
    <cellStyle name="常规 2 2 2 2 2" xfId="1046"/>
    <cellStyle name="常规 2 2 2 25" xfId="1047"/>
    <cellStyle name="常规 2 2 2 26" xfId="1048"/>
    <cellStyle name="常规 6 2 13" xfId="1049"/>
    <cellStyle name="常规 2 2 2 26 2" xfId="1050"/>
    <cellStyle name="常规 2 2 2 27" xfId="1051"/>
    <cellStyle name="常规 2 2 2 28" xfId="1052"/>
    <cellStyle name="常规 2 2 2 3" xfId="1053"/>
    <cellStyle name="常规 2 2 2 3 2" xfId="1054"/>
    <cellStyle name="常规 6 3 13" xfId="1055"/>
    <cellStyle name="常规 2 2 2 3 2 2" xfId="1056"/>
    <cellStyle name="常规 2 2 3 10 2 2" xfId="1057"/>
    <cellStyle name="常规 2 2 2 3 3" xfId="1058"/>
    <cellStyle name="常规 2 2 2 4 2" xfId="1059"/>
    <cellStyle name="强调文字颜色 1 2" xfId="1060"/>
    <cellStyle name="常规 2 2 2 4 3" xfId="1061"/>
    <cellStyle name="强调文字颜色 1 3" xfId="1062"/>
    <cellStyle name="常规 2 2 2 5 2" xfId="1063"/>
    <cellStyle name="强调文字颜色 2 2" xfId="1064"/>
    <cellStyle name="常规 2 2 2 5 3" xfId="1065"/>
    <cellStyle name="强调文字颜色 2 3" xfId="1066"/>
    <cellStyle name="常规 2 2 2 6 2" xfId="1067"/>
    <cellStyle name="强调文字颜色 3 2" xfId="1068"/>
    <cellStyle name="适中 2 3" xfId="1069"/>
    <cellStyle name="常规 2 2 2 6 2 2" xfId="1070"/>
    <cellStyle name="强调文字颜色 3 2 2" xfId="1071"/>
    <cellStyle name="常规 3 8 2 2" xfId="1072"/>
    <cellStyle name="常规 2 2 2 7 2" xfId="1073"/>
    <cellStyle name="强调文字颜色 4 2" xfId="1074"/>
    <cellStyle name="常规 2 2 2 7 2 2" xfId="1075"/>
    <cellStyle name="强调文字颜色 4 2 2" xfId="1076"/>
    <cellStyle name="常规 2 2 2 8 2" xfId="1077"/>
    <cellStyle name="强调文字颜色 5 2" xfId="1078"/>
    <cellStyle name="常规 2 2 2 8 3" xfId="1079"/>
    <cellStyle name="强调文字颜色 5 3" xfId="1080"/>
    <cellStyle name="常规 2 2 2 9 2" xfId="1081"/>
    <cellStyle name="强调文字颜色 6 2" xfId="1082"/>
    <cellStyle name="常规 2 2 3 10 3" xfId="1083"/>
    <cellStyle name="常规 2 2 2 9 2 2" xfId="1084"/>
    <cellStyle name="强调文字颜色 6 2 2" xfId="1085"/>
    <cellStyle name="常规 2 2 2 9 3" xfId="1086"/>
    <cellStyle name="强调文字颜色 6 3" xfId="1087"/>
    <cellStyle name="常规 2 2 25" xfId="1088"/>
    <cellStyle name="常规 2 2 4 16" xfId="1089"/>
    <cellStyle name="常规 2 2 4 21" xfId="1090"/>
    <cellStyle name="常规 8 8 3" xfId="1091"/>
    <cellStyle name="常规 2 2 25 2" xfId="1092"/>
    <cellStyle name="常规 2 2 4 16 2" xfId="1093"/>
    <cellStyle name="常规 2 2 4 21 2" xfId="1094"/>
    <cellStyle name="常规 2 2 26" xfId="1095"/>
    <cellStyle name="常规 2 2 4 17" xfId="1096"/>
    <cellStyle name="常规 2 2 4 22" xfId="1097"/>
    <cellStyle name="常规 2 2 26 2" xfId="1098"/>
    <cellStyle name="常规 5 10" xfId="1099"/>
    <cellStyle name="常规 2 2 4 17 2" xfId="1100"/>
    <cellStyle name="常规 3 2 2 7" xfId="1101"/>
    <cellStyle name="常规 6 2 19" xfId="1102"/>
    <cellStyle name="常规 2 2 27" xfId="1103"/>
    <cellStyle name="常规 2 2 4 18" xfId="1104"/>
    <cellStyle name="常规 2 2 4 23" xfId="1105"/>
    <cellStyle name="常规 6 2 3 2" xfId="1106"/>
    <cellStyle name="常规 2 2 28" xfId="1107"/>
    <cellStyle name="常规 2 2 4 19" xfId="1108"/>
    <cellStyle name="常规 2 2 29" xfId="1109"/>
    <cellStyle name="常规 2 2 3" xfId="1110"/>
    <cellStyle name="常规 2 2 3 4 2 2" xfId="1111"/>
    <cellStyle name="常规 2 2 3 10 2" xfId="1112"/>
    <cellStyle name="常规 2 2 3 11 2" xfId="1113"/>
    <cellStyle name="常规 2 2 3 3 3" xfId="1114"/>
    <cellStyle name="常规 2 2 3 11 2 2" xfId="1115"/>
    <cellStyle name="常规 7 3 16" xfId="1116"/>
    <cellStyle name="常规 2 2 3 11 3" xfId="1117"/>
    <cellStyle name="常规 2 2 3 12" xfId="1118"/>
    <cellStyle name="常规 9 2 7 2" xfId="1119"/>
    <cellStyle name="常规 2 2 3 14" xfId="1120"/>
    <cellStyle name="常规 2 2 3 16 2" xfId="1121"/>
    <cellStyle name="常规 2 2 3 21 2" xfId="1122"/>
    <cellStyle name="常规 2 2 3 17" xfId="1123"/>
    <cellStyle name="常规 2 2 3 22" xfId="1124"/>
    <cellStyle name="常规 2 2 3 2" xfId="1125"/>
    <cellStyle name="常规 2 2 3 2 2" xfId="1126"/>
    <cellStyle name="常规 2 2 3 2 2 2" xfId="1127"/>
    <cellStyle name="常规 2 2 3 6" xfId="1128"/>
    <cellStyle name="常规 2 2 3 2 3" xfId="1129"/>
    <cellStyle name="常规 2 2 3 3" xfId="1130"/>
    <cellStyle name="常规 2 2 3 3 2 2" xfId="1131"/>
    <cellStyle name="常规 2 2 3 4" xfId="1132"/>
    <cellStyle name="千位分隔 2 10 2" xfId="1133"/>
    <cellStyle name="常规 2 2 3 4 2" xfId="1134"/>
    <cellStyle name="常规 2 2 3 5" xfId="1135"/>
    <cellStyle name="常规 2 2 3 5 2" xfId="1136"/>
    <cellStyle name="常规 2 2 3 6 2" xfId="1137"/>
    <cellStyle name="常规 3 9 2" xfId="1138"/>
    <cellStyle name="常规 2 2 3 7" xfId="1139"/>
    <cellStyle name="常规 3 9 2 2" xfId="1140"/>
    <cellStyle name="常规 2 2 3 7 2" xfId="1141"/>
    <cellStyle name="常规 2 2 3 7 2 2" xfId="1142"/>
    <cellStyle name="常规 5 2 3" xfId="1143"/>
    <cellStyle name="常规 3 9 3" xfId="1144"/>
    <cellStyle name="常规 2 2 3 8" xfId="1145"/>
    <cellStyle name="常规 2 2 3 8 2" xfId="1146"/>
    <cellStyle name="常规 2 2 4 18 2" xfId="1147"/>
    <cellStyle name="常规 3 2 3 7" xfId="1148"/>
    <cellStyle name="常规 2 2 4 19 2" xfId="1149"/>
    <cellStyle name="常规 2 2 4 6 2 2" xfId="1150"/>
    <cellStyle name="常规 2 2 4 7 2 2" xfId="1151"/>
    <cellStyle name="常规 2 2 4 8 2 2" xfId="1152"/>
    <cellStyle name="常规 5 11 2 2" xfId="1153"/>
    <cellStyle name="常规 2 3 20" xfId="1154"/>
    <cellStyle name="常规 2 3 15" xfId="1155"/>
    <cellStyle name="常规 2 2 5 11" xfId="1156"/>
    <cellStyle name="常规 2 3 21" xfId="1157"/>
    <cellStyle name="常规 2 3 16" xfId="1158"/>
    <cellStyle name="常规 2 2 5 12" xfId="1159"/>
    <cellStyle name="常规 5 6 2" xfId="1160"/>
    <cellStyle name="常规 2 3 22" xfId="1161"/>
    <cellStyle name="常规 2 3 17" xfId="1162"/>
    <cellStyle name="常规 2 2 5 13" xfId="1163"/>
    <cellStyle name="常规 2 2 5 2 2" xfId="1164"/>
    <cellStyle name="常规 2 2 5 4 2" xfId="1165"/>
    <cellStyle name="常规 2 2 5 5" xfId="1166"/>
    <cellStyle name="常规 2 2 5 5 2" xfId="1167"/>
    <cellStyle name="常规 2 2 5 6" xfId="1168"/>
    <cellStyle name="常规 2 2 5 6 2" xfId="1169"/>
    <cellStyle name="常规 2 2 5 7" xfId="1170"/>
    <cellStyle name="常规 2 2 5 7 2" xfId="1171"/>
    <cellStyle name="常规 2 2 5 8" xfId="1172"/>
    <cellStyle name="常规 2 2 5 9" xfId="1173"/>
    <cellStyle name="常规 2 2 5 9 2" xfId="1174"/>
    <cellStyle name="常规 2 2 6" xfId="1175"/>
    <cellStyle name="常规 2 4 14" xfId="1176"/>
    <cellStyle name="常规 6 3 13 2" xfId="1177"/>
    <cellStyle name="常规 2 2 6 10" xfId="1178"/>
    <cellStyle name="常规 2 4 14 2" xfId="1179"/>
    <cellStyle name="常规 2 2 6 10 2" xfId="1180"/>
    <cellStyle name="常规 2 4 20" xfId="1181"/>
    <cellStyle name="常规 2 4 15" xfId="1182"/>
    <cellStyle name="常规 2 4 2" xfId="1183"/>
    <cellStyle name="常规 2 2 6 11" xfId="1184"/>
    <cellStyle name="常规 2 4 21" xfId="1185"/>
    <cellStyle name="常规 2 4 16" xfId="1186"/>
    <cellStyle name="常规 2 4 3" xfId="1187"/>
    <cellStyle name="常规 2 2 6 12" xfId="1188"/>
    <cellStyle name="常规 2 2 6 2" xfId="1189"/>
    <cellStyle name="常规 2 2 6 2 2" xfId="1190"/>
    <cellStyle name="常规 2 2 6 3" xfId="1191"/>
    <cellStyle name="常规 5 11" xfId="1192"/>
    <cellStyle name="常规 3 2 2 8" xfId="1193"/>
    <cellStyle name="常规 2 2 6 3 2" xfId="1194"/>
    <cellStyle name="常规 3 2 10" xfId="1195"/>
    <cellStyle name="常规 3 2 5 2 2" xfId="1196"/>
    <cellStyle name="常规 2 2 6 4" xfId="1197"/>
    <cellStyle name="常规 3 2 10 2" xfId="1198"/>
    <cellStyle name="常规 3 2 3 8" xfId="1199"/>
    <cellStyle name="常规 2 2 6 4 2" xfId="1200"/>
    <cellStyle name="常规 3 2 11" xfId="1201"/>
    <cellStyle name="常规 2 2 6 5" xfId="1202"/>
    <cellStyle name="常规 3 2 11 2" xfId="1203"/>
    <cellStyle name="常规 2 2 6 5 2" xfId="1204"/>
    <cellStyle name="常规 3 2 12 2" xfId="1205"/>
    <cellStyle name="常规 2 2 6 6 2" xfId="1206"/>
    <cellStyle name="常规 3 2 13" xfId="1207"/>
    <cellStyle name="常规 2 2 6 7" xfId="1208"/>
    <cellStyle name="常规 8 2 14" xfId="1209"/>
    <cellStyle name="常规 3 2 13 2" xfId="1210"/>
    <cellStyle name="常规 2 2 6 7 2" xfId="1211"/>
    <cellStyle name="常规 3 2 14" xfId="1212"/>
    <cellStyle name="常规 2 2 6 8" xfId="1213"/>
    <cellStyle name="常规 3 2 14 2" xfId="1214"/>
    <cellStyle name="常规 2 2 6 8 2" xfId="1215"/>
    <cellStyle name="常规 3 2 20" xfId="1216"/>
    <cellStyle name="常规 3 2 15" xfId="1217"/>
    <cellStyle name="常规 2 2 6 9" xfId="1218"/>
    <cellStyle name="常规 3 2 20 2" xfId="1219"/>
    <cellStyle name="常规 3 2 15 2" xfId="1220"/>
    <cellStyle name="常规 2 2 6 9 2" xfId="1221"/>
    <cellStyle name="常规 2 2 7" xfId="1222"/>
    <cellStyle name="汇总 3" xfId="1223"/>
    <cellStyle name="常规 2 2 7 2" xfId="1224"/>
    <cellStyle name="常规 5 2 5 3" xfId="1225"/>
    <cellStyle name="常规 2 2 7 2 2" xfId="1226"/>
    <cellStyle name="常规 2 2 7 3" xfId="1227"/>
    <cellStyle name="常规 2 2 8" xfId="1228"/>
    <cellStyle name="常规 2 2 8 2" xfId="1229"/>
    <cellStyle name="常规 2 2 8 2 2" xfId="1230"/>
    <cellStyle name="常规 7 2 2 2 2" xfId="1231"/>
    <cellStyle name="常规 2 2 8 3" xfId="1232"/>
    <cellStyle name="常规 6 2 10" xfId="1233"/>
    <cellStyle name="常规 2 2 9" xfId="1234"/>
    <cellStyle name="常规 6 2 10 2" xfId="1235"/>
    <cellStyle name="常规 2 2 9 2" xfId="1236"/>
    <cellStyle name="常规 2 2 9 2 2" xfId="1237"/>
    <cellStyle name="常规 2 2 9 3" xfId="1238"/>
    <cellStyle name="常规 5 13 2" xfId="1239"/>
    <cellStyle name="常规 2 2_2011年预算台帐 (20111231确定报国库)" xfId="1240"/>
    <cellStyle name="千位分隔 2 5" xfId="1241"/>
    <cellStyle name="常规 2 30" xfId="1242"/>
    <cellStyle name="常规 2 25" xfId="1243"/>
    <cellStyle name="千位分隔 2 6" xfId="1244"/>
    <cellStyle name="常规 2 31" xfId="1245"/>
    <cellStyle name="常规 2 26" xfId="1246"/>
    <cellStyle name="千位分隔 2 6 2" xfId="1247"/>
    <cellStyle name="常规 2 31 2" xfId="1248"/>
    <cellStyle name="常规 2 26 2" xfId="1249"/>
    <cellStyle name="千位分隔 2 7" xfId="1250"/>
    <cellStyle name="常规 9 2 6 2" xfId="1251"/>
    <cellStyle name="常规 2 32" xfId="1252"/>
    <cellStyle name="常规 2 27" xfId="1253"/>
    <cellStyle name="千位分隔 2 7 2" xfId="1254"/>
    <cellStyle name="常规 2 32 2" xfId="1255"/>
    <cellStyle name="常规 2 27 2" xfId="1256"/>
    <cellStyle name="千位分隔 2 8" xfId="1257"/>
    <cellStyle name="常规 8 2 2" xfId="1258"/>
    <cellStyle name="常规 2 33" xfId="1259"/>
    <cellStyle name="常规 2 28" xfId="1260"/>
    <cellStyle name="千位分隔 2 8 2" xfId="1261"/>
    <cellStyle name="常规 8 2 2 2" xfId="1262"/>
    <cellStyle name="常规 2 33 2" xfId="1263"/>
    <cellStyle name="常规 2 28 2" xfId="1264"/>
    <cellStyle name="千位分隔 2 9" xfId="1265"/>
    <cellStyle name="常规 8 2 3" xfId="1266"/>
    <cellStyle name="常规 2 34" xfId="1267"/>
    <cellStyle name="常规 2 29" xfId="1268"/>
    <cellStyle name="千位分隔 2 9 2" xfId="1269"/>
    <cellStyle name="常规 8 2 3 2" xfId="1270"/>
    <cellStyle name="常规 2 34 2" xfId="1271"/>
    <cellStyle name="常规 2 29 2" xfId="1272"/>
    <cellStyle name="常规 2 3" xfId="1273"/>
    <cellStyle name="常规 2 3 10" xfId="1274"/>
    <cellStyle name="常规 2 3 10 2" xfId="1275"/>
    <cellStyle name="常规 2 3 10 2 2" xfId="1276"/>
    <cellStyle name="常规 5 2 17 2" xfId="1277"/>
    <cellStyle name="常规 2 3 10 3" xfId="1278"/>
    <cellStyle name="解释性文本 2" xfId="1279"/>
    <cellStyle name="常规 2 3 11 2" xfId="1280"/>
    <cellStyle name="解释性文本 2 2" xfId="1281"/>
    <cellStyle name="常规 2 3 11 2 2" xfId="1282"/>
    <cellStyle name="解释性文本 3" xfId="1283"/>
    <cellStyle name="常规 5 2 18 2" xfId="1284"/>
    <cellStyle name="常规 2 3 11 3" xfId="1285"/>
    <cellStyle name="常规 2 4 13 2" xfId="1286"/>
    <cellStyle name="常规 2 3 12" xfId="1287"/>
    <cellStyle name="常规 2 3 12 2" xfId="1288"/>
    <cellStyle name="常规 2 3 13" xfId="1289"/>
    <cellStyle name="常规 2 3 13 2" xfId="1290"/>
    <cellStyle name="常规 5 6 2 2" xfId="1291"/>
    <cellStyle name="常规 2 3 17 2" xfId="1292"/>
    <cellStyle name="常规 2 3 19" xfId="1293"/>
    <cellStyle name="常规 2 3 2" xfId="1294"/>
    <cellStyle name="常规 2 3 2 2" xfId="1295"/>
    <cellStyle name="数量" xfId="1296"/>
    <cellStyle name="常规 2 3 2 2 2" xfId="1297"/>
    <cellStyle name="常规 7 2 21 2" xfId="1298"/>
    <cellStyle name="常规 7 2 16 2" xfId="1299"/>
    <cellStyle name="常规 2 3 2 3" xfId="1300"/>
    <cellStyle name="常规 2 3 3" xfId="1301"/>
    <cellStyle name="常规 2 3 3 2 2" xfId="1302"/>
    <cellStyle name="常规 7 2 17 2" xfId="1303"/>
    <cellStyle name="常规 2 3 3 3" xfId="1304"/>
    <cellStyle name="常规 2 3 4 2" xfId="1305"/>
    <cellStyle name="常规 2 3 8" xfId="1306"/>
    <cellStyle name="常规 2 3 4 2 2" xfId="1307"/>
    <cellStyle name="常规 7 2 18 2" xfId="1308"/>
    <cellStyle name="常规 2 3 4 3" xfId="1309"/>
    <cellStyle name="常规 2 3 5" xfId="1310"/>
    <cellStyle name="常规 2 3 5 2" xfId="1311"/>
    <cellStyle name="常规 3 3 8" xfId="1312"/>
    <cellStyle name="常规 2 3 5 2 2" xfId="1313"/>
    <cellStyle name="好 2 2" xfId="1314"/>
    <cellStyle name="常规 7 2 19 2" xfId="1315"/>
    <cellStyle name="常规 2 3 5 3" xfId="1316"/>
    <cellStyle name="常规 2 3 6" xfId="1317"/>
    <cellStyle name="常规 2 3 6 2" xfId="1318"/>
    <cellStyle name="常规 2 3 6 2 2" xfId="1319"/>
    <cellStyle name="常规 2 3 6 3" xfId="1320"/>
    <cellStyle name="常规 2 3 7" xfId="1321"/>
    <cellStyle name="常规 2 3 8 2" xfId="1322"/>
    <cellStyle name="常规 6 3 8" xfId="1323"/>
    <cellStyle name="常规 2 3 8 2 2" xfId="1324"/>
    <cellStyle name="常规 2 3 8 3" xfId="1325"/>
    <cellStyle name="常规 2 3 9 2" xfId="1326"/>
    <cellStyle name="常规 7 3 8" xfId="1327"/>
    <cellStyle name="常规 2 3 9 2 2" xfId="1328"/>
    <cellStyle name="常规 2 3_财力预测表1" xfId="1329"/>
    <cellStyle name="常规 8 2 4" xfId="1330"/>
    <cellStyle name="常规 2 40" xfId="1331"/>
    <cellStyle name="常规 2 35" xfId="1332"/>
    <cellStyle name="常规 8 2 4 2" xfId="1333"/>
    <cellStyle name="常规 2 35 2" xfId="1334"/>
    <cellStyle name="常规 8 2 5" xfId="1335"/>
    <cellStyle name="常规 2 36" xfId="1336"/>
    <cellStyle name="常规 8 2 5 2" xfId="1337"/>
    <cellStyle name="常规 2 36 2" xfId="1338"/>
    <cellStyle name="常规 8 2 6" xfId="1339"/>
    <cellStyle name="常规 2 37" xfId="1340"/>
    <cellStyle name="常规 8 2 7" xfId="1341"/>
    <cellStyle name="常规 2 38" xfId="1342"/>
    <cellStyle name="常规 8 2 8" xfId="1343"/>
    <cellStyle name="常规 2 39" xfId="1344"/>
    <cellStyle name="常规 2 4 10" xfId="1345"/>
    <cellStyle name="常规 2 4 11" xfId="1346"/>
    <cellStyle name="常规 2 4 11 2" xfId="1347"/>
    <cellStyle name="常规 2 4 5 2" xfId="1348"/>
    <cellStyle name="常规 2 4 18 2" xfId="1349"/>
    <cellStyle name="常规 2 4 12" xfId="1350"/>
    <cellStyle name="常规 2 4 5 3" xfId="1351"/>
    <cellStyle name="常规 2 4 13" xfId="1352"/>
    <cellStyle name="常规 2 4 2 2" xfId="1353"/>
    <cellStyle name="常规 2 4 20 2" xfId="1354"/>
    <cellStyle name="常规 2 4 15 2" xfId="1355"/>
    <cellStyle name="常规 2 4 3 2" xfId="1356"/>
    <cellStyle name="常规 2 4 21 2" xfId="1357"/>
    <cellStyle name="常规 2 4 16 2" xfId="1358"/>
    <cellStyle name="常规 2 4 4" xfId="1359"/>
    <cellStyle name="常规 2 4 22" xfId="1360"/>
    <cellStyle name="常规 2 4 17" xfId="1361"/>
    <cellStyle name="常规 5 16" xfId="1362"/>
    <cellStyle name="常规 2 4 4 2" xfId="1363"/>
    <cellStyle name="常规 2 4 17 2" xfId="1364"/>
    <cellStyle name="常规 2 4 5" xfId="1365"/>
    <cellStyle name="常规 2 4 23" xfId="1366"/>
    <cellStyle name="常规 2 4 18" xfId="1367"/>
    <cellStyle name="常规 2 4 6" xfId="1368"/>
    <cellStyle name="常规 2 4 19" xfId="1369"/>
    <cellStyle name="常规 2 4 6 2" xfId="1370"/>
    <cellStyle name="常规 2 4 19 2" xfId="1371"/>
    <cellStyle name="常规 2 4 2 2 2" xfId="1372"/>
    <cellStyle name="常规 2 4 2 3" xfId="1373"/>
    <cellStyle name="常规 3 3 19" xfId="1374"/>
    <cellStyle name="常规 2 4 2_财力预测表1" xfId="1375"/>
    <cellStyle name="常规 2 4 3 3" xfId="1376"/>
    <cellStyle name="常规 5 17" xfId="1377"/>
    <cellStyle name="常规 2 4 4 3" xfId="1378"/>
    <cellStyle name="常规 2 4 6 2 2" xfId="1379"/>
    <cellStyle name="常规 2 4 6 3" xfId="1380"/>
    <cellStyle name="常规 2 4 7 2" xfId="1381"/>
    <cellStyle name="常规 2 4 7 2 2" xfId="1382"/>
    <cellStyle name="常规 2 4 7 3" xfId="1383"/>
    <cellStyle name="常规 2 4 8" xfId="1384"/>
    <cellStyle name="常规 8 2 19" xfId="1385"/>
    <cellStyle name="常规 2 4 8 2" xfId="1386"/>
    <cellStyle name="常规 2 4 8 2 2" xfId="1387"/>
    <cellStyle name="常规 2 4 8 3" xfId="1388"/>
    <cellStyle name="常规 2 4 9" xfId="1389"/>
    <cellStyle name="常规 2 4 9 2" xfId="1390"/>
    <cellStyle name="常规 2 4_2011年预算台帐 (20111231确定报国库)" xfId="1391"/>
    <cellStyle name="常规 2 5" xfId="1392"/>
    <cellStyle name="常规 3 2 3 11 2" xfId="1393"/>
    <cellStyle name="常规 2 5 10" xfId="1394"/>
    <cellStyle name="常规 2 5 10 2" xfId="1395"/>
    <cellStyle name="常规 2 5 11" xfId="1396"/>
    <cellStyle name="常规 2 5 11 2" xfId="1397"/>
    <cellStyle name="常规 2 5 12 2" xfId="1398"/>
    <cellStyle name="常规 3 4 11 2" xfId="1399"/>
    <cellStyle name="常规 2 5 13" xfId="1400"/>
    <cellStyle name="常规 2 5 2" xfId="1401"/>
    <cellStyle name="常规 2 5 2 2" xfId="1402"/>
    <cellStyle name="常规 2 5 3 2" xfId="1403"/>
    <cellStyle name="常规 2 5 4 2" xfId="1404"/>
    <cellStyle name="常规 2 5 5" xfId="1405"/>
    <cellStyle name="常规 2 5 6" xfId="1406"/>
    <cellStyle name="常规 2 5 6 2" xfId="1407"/>
    <cellStyle name="常规 2 5 7" xfId="1408"/>
    <cellStyle name="常规 2 5 7 2" xfId="1409"/>
    <cellStyle name="常规 2 5 8 2" xfId="1410"/>
    <cellStyle name="常规 2 6" xfId="1411"/>
    <cellStyle name="常规 2 6 10" xfId="1412"/>
    <cellStyle name="常规 5 7 3" xfId="1413"/>
    <cellStyle name="常规 2 6 10 2" xfId="1414"/>
    <cellStyle name="常规 2 6 11" xfId="1415"/>
    <cellStyle name="常规 2 6 12" xfId="1416"/>
    <cellStyle name="常规 2 6 2" xfId="1417"/>
    <cellStyle name="常规 2 6 2 2" xfId="1418"/>
    <cellStyle name="常规 2 6 3" xfId="1419"/>
    <cellStyle name="常规 2 6 3 2" xfId="1420"/>
    <cellStyle name="常规 2 6 4" xfId="1421"/>
    <cellStyle name="常规 2 6 4 2" xfId="1422"/>
    <cellStyle name="常规 2 6 5" xfId="1423"/>
    <cellStyle name="常规 2 6 5 2" xfId="1424"/>
    <cellStyle name="常规 2 6 7" xfId="1425"/>
    <cellStyle name="常规 2 6 7 2" xfId="1426"/>
    <cellStyle name="常规 2 6_财力预测表1" xfId="1427"/>
    <cellStyle name="常规 2 7" xfId="1428"/>
    <cellStyle name="常规 2 7 3" xfId="1429"/>
    <cellStyle name="常规 2 7 4" xfId="1430"/>
    <cellStyle name="输入 2" xfId="1431"/>
    <cellStyle name="常规 2 8" xfId="1432"/>
    <cellStyle name="输入 2 2" xfId="1433"/>
    <cellStyle name="常规 2 8 2" xfId="1434"/>
    <cellStyle name="常规 2 8 2 2" xfId="1435"/>
    <cellStyle name="输入 2 3" xfId="1436"/>
    <cellStyle name="常规 2 8 3" xfId="1437"/>
    <cellStyle name="输入 3" xfId="1438"/>
    <cellStyle name="常规 2 9" xfId="1439"/>
    <cellStyle name="昗弨_Pacific Region P&amp;L" xfId="1440"/>
    <cellStyle name="常规 2 9 2 2" xfId="1441"/>
    <cellStyle name="常规 2 9 3" xfId="1442"/>
    <cellStyle name="常规 2_2011年预算台帐 (20111231确定报国库)" xfId="1443"/>
    <cellStyle name="常规 30" xfId="1444"/>
    <cellStyle name="常规 25" xfId="1445"/>
    <cellStyle name="常规 31" xfId="1446"/>
    <cellStyle name="常规 26" xfId="1447"/>
    <cellStyle name="常规 32" xfId="1448"/>
    <cellStyle name="常规 27" xfId="1449"/>
    <cellStyle name="常规 28" xfId="1450"/>
    <cellStyle name="常规 29" xfId="1451"/>
    <cellStyle name="常规 3 14 3" xfId="1452"/>
    <cellStyle name="常规 3" xfId="1453"/>
    <cellStyle name="常规 3 10 2 2" xfId="1454"/>
    <cellStyle name="常规 3 10 3" xfId="1455"/>
    <cellStyle name="常规 7 2 20" xfId="1456"/>
    <cellStyle name="常规 7 2 15" xfId="1457"/>
    <cellStyle name="常规 3 11 2" xfId="1458"/>
    <cellStyle name="常规 7 2 20 2" xfId="1459"/>
    <cellStyle name="常规 7 2 15 2" xfId="1460"/>
    <cellStyle name="常规 3 11 2 2" xfId="1461"/>
    <cellStyle name="常规 7 2 21" xfId="1462"/>
    <cellStyle name="常规 7 2 16" xfId="1463"/>
    <cellStyle name="常规 3 11 3" xfId="1464"/>
    <cellStyle name="千位_ 方正PC" xfId="1465"/>
    <cellStyle name="常规 3 12" xfId="1466"/>
    <cellStyle name="常规 3 12 2" xfId="1467"/>
    <cellStyle name="常规 3 12 2 2" xfId="1468"/>
    <cellStyle name="输出 2 2" xfId="1469"/>
    <cellStyle name="常规 3 12 3" xfId="1470"/>
    <cellStyle name="常规 3 13" xfId="1471"/>
    <cellStyle name="常规 3 13 2" xfId="1472"/>
    <cellStyle name="常规 3 13 2 2" xfId="1473"/>
    <cellStyle name="常规 3 13 3" xfId="1474"/>
    <cellStyle name="常规 3 20" xfId="1475"/>
    <cellStyle name="常规 3 15" xfId="1476"/>
    <cellStyle name="常规 3 20 2" xfId="1477"/>
    <cellStyle name="常规 3 15 2" xfId="1478"/>
    <cellStyle name="常规 3 24" xfId="1479"/>
    <cellStyle name="常规 3 19" xfId="1480"/>
    <cellStyle name="常规 3 15 2 2" xfId="1481"/>
    <cellStyle name="常规 9 2 10" xfId="1482"/>
    <cellStyle name="寘嬫愗傝_Region Orders (2)" xfId="1483"/>
    <cellStyle name="常规 3 15 3" xfId="1484"/>
    <cellStyle name="常规 3 2 3 8 2" xfId="1485"/>
    <cellStyle name="常规 3 21" xfId="1486"/>
    <cellStyle name="常规 3 2 10 2 2" xfId="1487"/>
    <cellStyle name="常规 3 16" xfId="1488"/>
    <cellStyle name="常规 7 3 20" xfId="1489"/>
    <cellStyle name="常规 7 3 15" xfId="1490"/>
    <cellStyle name="常规 3 21 2" xfId="1491"/>
    <cellStyle name="常规 3 16 2" xfId="1492"/>
    <cellStyle name="常规 7 3 7 2" xfId="1493"/>
    <cellStyle name="常规 3 22" xfId="1494"/>
    <cellStyle name="常规 3 17" xfId="1495"/>
    <cellStyle name="常规 3 22 2" xfId="1496"/>
    <cellStyle name="常规 3 17 2" xfId="1497"/>
    <cellStyle name="常规 3 23" xfId="1498"/>
    <cellStyle name="常规 3 18" xfId="1499"/>
    <cellStyle name="常规 3 23 2" xfId="1500"/>
    <cellStyle name="常规 3 18 2" xfId="1501"/>
    <cellStyle name="常规 3 24 2" xfId="1502"/>
    <cellStyle name="常规 3 19 2" xfId="1503"/>
    <cellStyle name="常规 3 2" xfId="1504"/>
    <cellStyle name="千分位[0]_DDC Panel Order form" xfId="1505"/>
    <cellStyle name="常规 3 2 21" xfId="1506"/>
    <cellStyle name="常规 3 2 16" xfId="1507"/>
    <cellStyle name="常规 3 2 21 2" xfId="1508"/>
    <cellStyle name="常规 3 2 16 2" xfId="1509"/>
    <cellStyle name="常规 3 2 17 2" xfId="1510"/>
    <cellStyle name="常规 3 2 18 2" xfId="1511"/>
    <cellStyle name="常规 3 2 19" xfId="1512"/>
    <cellStyle name="常规 3 2 19 2" xfId="1513"/>
    <cellStyle name="常规 3 2 2" xfId="1514"/>
    <cellStyle name="常规 3 2 2 10" xfId="1515"/>
    <cellStyle name="输出 2 3" xfId="1516"/>
    <cellStyle name="常规 3 2 2 10 2" xfId="1517"/>
    <cellStyle name="常规 3 2 2 11" xfId="1518"/>
    <cellStyle name="常规 5 3 2" xfId="1519"/>
    <cellStyle name="常规 3 2 2 12" xfId="1520"/>
    <cellStyle name="常规 5 3 2 2" xfId="1521"/>
    <cellStyle name="常规 4" xfId="1522"/>
    <cellStyle name="常规 3 2 2 12 2" xfId="1523"/>
    <cellStyle name="常规 5 3 3" xfId="1524"/>
    <cellStyle name="常规 3 2 2 13" xfId="1525"/>
    <cellStyle name="常规 9 2 11" xfId="1526"/>
    <cellStyle name="常规 3 2 2 13 2" xfId="1527"/>
    <cellStyle name="常规 3 2 2 14" xfId="1528"/>
    <cellStyle name="常规 7 3 17" xfId="1529"/>
    <cellStyle name="常规 3 2 2 14 2" xfId="1530"/>
    <cellStyle name="貨幣_DDC Panel Order form" xfId="1531"/>
    <cellStyle name="常规 3 2 2 20" xfId="1532"/>
    <cellStyle name="常规 3 2 2 15" xfId="1533"/>
    <cellStyle name="常规 3 2 2 15 2" xfId="1534"/>
    <cellStyle name="常规 3 2 2 16" xfId="1535"/>
    <cellStyle name="常规 3 2 2 16 2" xfId="1536"/>
    <cellStyle name="常规 6 2 5 2" xfId="1537"/>
    <cellStyle name="常规 3 2 2 17" xfId="1538"/>
    <cellStyle name="常规 3 2 2 17 2" xfId="1539"/>
    <cellStyle name="常规 6 2 14" xfId="1540"/>
    <cellStyle name="常规 3 2 2 2" xfId="1541"/>
    <cellStyle name="常规 6 2 14 2" xfId="1542"/>
    <cellStyle name="常规 3 2 2 2 2" xfId="1543"/>
    <cellStyle name="常规 6 2 21 2" xfId="1544"/>
    <cellStyle name="常规 6 2 16 2" xfId="1545"/>
    <cellStyle name="常规 3 2 2 4 2" xfId="1546"/>
    <cellStyle name="常规 6 2 22" xfId="1547"/>
    <cellStyle name="常规 6 2 17" xfId="1548"/>
    <cellStyle name="常规 3 2 2 5" xfId="1549"/>
    <cellStyle name="常规 6 2 17 2" xfId="1550"/>
    <cellStyle name="常规 3 2 2 5 2" xfId="1551"/>
    <cellStyle name="常规 6 2 23" xfId="1552"/>
    <cellStyle name="常规 6 2 18" xfId="1553"/>
    <cellStyle name="常规 3 2 2 6" xfId="1554"/>
    <cellStyle name="常规 6 2 18 2" xfId="1555"/>
    <cellStyle name="常规 3 2 2 6 2" xfId="1556"/>
    <cellStyle name="常规 8" xfId="1557"/>
    <cellStyle name="常规 5 10 2" xfId="1558"/>
    <cellStyle name="常规 6 2 19 2" xfId="1559"/>
    <cellStyle name="常规 3 2 2 7 2" xfId="1560"/>
    <cellStyle name="常规 5 11 2" xfId="1561"/>
    <cellStyle name="常规 3 2 2 8 2" xfId="1562"/>
    <cellStyle name="常规 3 2 3 10" xfId="1563"/>
    <cellStyle name="常规 3 2 3 10 2" xfId="1564"/>
    <cellStyle name="常规 3 2 3 11" xfId="1565"/>
    <cellStyle name="常规 5 8 2" xfId="1566"/>
    <cellStyle name="常规 3 2 3 12" xfId="1567"/>
    <cellStyle name="常规 5 8 2 2" xfId="1568"/>
    <cellStyle name="常规 3 2 3 12 2" xfId="1569"/>
    <cellStyle name="常规 5 8 3" xfId="1570"/>
    <cellStyle name="常规 3 2 3 13" xfId="1571"/>
    <cellStyle name="常规 3 2 3 14" xfId="1572"/>
    <cellStyle name="常规 3 2 3 7 2" xfId="1573"/>
    <cellStyle name="常规 3 2 4" xfId="1574"/>
    <cellStyle name="常规 3 2 4 2" xfId="1575"/>
    <cellStyle name="常规 3 2 4 2 2" xfId="1576"/>
    <cellStyle name="常规 6 3 14" xfId="1577"/>
    <cellStyle name="常规 3 2 7 2" xfId="1578"/>
    <cellStyle name="常规 6 3 14 2" xfId="1579"/>
    <cellStyle name="常规 3 2 7 2 2" xfId="1580"/>
    <cellStyle name="常规 3 2 8" xfId="1581"/>
    <cellStyle name="常规 3 2 8 2" xfId="1582"/>
    <cellStyle name="常规 3 2 8 2 2" xfId="1583"/>
    <cellStyle name="常规 3 2 9" xfId="1584"/>
    <cellStyle name="常规 3 2 9 2" xfId="1585"/>
    <cellStyle name="常规 3 7 2" xfId="1586"/>
    <cellStyle name="常规 3 2_2011年预算台帐 (20111231确定报国库)" xfId="1587"/>
    <cellStyle name="常规 3 30" xfId="1588"/>
    <cellStyle name="常规 3 25" xfId="1589"/>
    <cellStyle name="常规 3 30 2" xfId="1590"/>
    <cellStyle name="常规 3 25 2" xfId="1591"/>
    <cellStyle name="常规 3 31" xfId="1592"/>
    <cellStyle name="常规 3 26" xfId="1593"/>
    <cellStyle name="常规 3 31 2" xfId="1594"/>
    <cellStyle name="常规 3 26 2" xfId="1595"/>
    <cellStyle name="常规 3 32" xfId="1596"/>
    <cellStyle name="常规 3 27" xfId="1597"/>
    <cellStyle name="常规 3 32 2" xfId="1598"/>
    <cellStyle name="常规 3 27 2" xfId="1599"/>
    <cellStyle name="常规 8 7 2" xfId="1600"/>
    <cellStyle name="常规 3 33" xfId="1601"/>
    <cellStyle name="常规 3 28" xfId="1602"/>
    <cellStyle name="常规 8 7 2 2" xfId="1603"/>
    <cellStyle name="常规 3 33 2" xfId="1604"/>
    <cellStyle name="常规 3 28 2" xfId="1605"/>
    <cellStyle name="常规 8 7 3" xfId="1606"/>
    <cellStyle name="常规 3 34" xfId="1607"/>
    <cellStyle name="常规 3 29" xfId="1608"/>
    <cellStyle name="常规 3 34 2" xfId="1609"/>
    <cellStyle name="常规 3 29 2" xfId="1610"/>
    <cellStyle name="常规 3 3" xfId="1611"/>
    <cellStyle name="常规 3 3 10" xfId="1612"/>
    <cellStyle name="常规 3 3 10 2" xfId="1613"/>
    <cellStyle name="常规 3 3 11" xfId="1614"/>
    <cellStyle name="常规 3 3 11 2" xfId="1615"/>
    <cellStyle name="常规 3 3 12" xfId="1616"/>
    <cellStyle name="常规 7" xfId="1617"/>
    <cellStyle name="常规 3 3 12 2" xfId="1618"/>
    <cellStyle name="常规 3 3 13" xfId="1619"/>
    <cellStyle name="常规 3 3 13 2" xfId="1620"/>
    <cellStyle name="常规 3 3 14" xfId="1621"/>
    <cellStyle name="常规 3 3 14 2" xfId="1622"/>
    <cellStyle name="常规 3 3 20 2" xfId="1623"/>
    <cellStyle name="常规 3 3 15 2" xfId="1624"/>
    <cellStyle name="常规 3 3 21" xfId="1625"/>
    <cellStyle name="常规 3 3 16" xfId="1626"/>
    <cellStyle name="常规 3 3 21 2" xfId="1627"/>
    <cellStyle name="常规 3 3 16 2" xfId="1628"/>
    <cellStyle name="常规 3 3 22" xfId="1629"/>
    <cellStyle name="常规 3 3 17" xfId="1630"/>
    <cellStyle name="常规 3 3 17 2" xfId="1631"/>
    <cellStyle name="常规 3 3 23" xfId="1632"/>
    <cellStyle name="常规 3 3 18" xfId="1633"/>
    <cellStyle name="链接单元格 3" xfId="1634"/>
    <cellStyle name="뷭?_BOOKSHIP" xfId="1635"/>
    <cellStyle name="常规 3 3 19 2" xfId="1636"/>
    <cellStyle name="常规 3 3 2" xfId="1637"/>
    <cellStyle name="常规 3 3 2 2" xfId="1638"/>
    <cellStyle name="常规 9 2 9" xfId="1639"/>
    <cellStyle name="常规 3 3 2 2 2" xfId="1640"/>
    <cellStyle name="常规 3 3 2 3" xfId="1641"/>
    <cellStyle name="常规 3 3 3" xfId="1642"/>
    <cellStyle name="常规 3 3 3 2" xfId="1643"/>
    <cellStyle name="计算 2 3" xfId="1644"/>
    <cellStyle name="常规 3 3 3 2 2" xfId="1645"/>
    <cellStyle name="常规 3 3 3 3" xfId="1646"/>
    <cellStyle name="常规 3 3 4" xfId="1647"/>
    <cellStyle name="强调 3" xfId="1648"/>
    <cellStyle name="常规 3 3 4 2" xfId="1649"/>
    <cellStyle name="常规 3 3 4 2 2" xfId="1650"/>
    <cellStyle name="常规 3 3 4 3" xfId="1651"/>
    <cellStyle name="常规 3 3 5 3" xfId="1652"/>
    <cellStyle name="常规 3 3 6 2" xfId="1653"/>
    <cellStyle name="常规 3 3 6 2 2" xfId="1654"/>
    <cellStyle name="常规 3 3 6 3" xfId="1655"/>
    <cellStyle name="貨幣 [0]_DDC Panel Order form" xfId="1656"/>
    <cellStyle name="常规 3 3 7" xfId="1657"/>
    <cellStyle name="强调文字颜色 1 2 3" xfId="1658"/>
    <cellStyle name="常规 3 3 7 2" xfId="1659"/>
    <cellStyle name="常规 3 3 7 2 2" xfId="1660"/>
    <cellStyle name="常规 3 3 7 3" xfId="1661"/>
    <cellStyle name="常规 3 3 8 2" xfId="1662"/>
    <cellStyle name="常规 3 3 8 2 2" xfId="1663"/>
    <cellStyle name="千位分隔 3 2 2" xfId="1664"/>
    <cellStyle name="常规 3 3 8 3" xfId="1665"/>
    <cellStyle name="常规 3 3 9" xfId="1666"/>
    <cellStyle name="常规 3 3 9 2" xfId="1667"/>
    <cellStyle name="常规 3 35" xfId="1668"/>
    <cellStyle name="常规 3 35 2" xfId="1669"/>
    <cellStyle name="常规 6 2 2 2" xfId="1670"/>
    <cellStyle name="常规 3 36" xfId="1671"/>
    <cellStyle name="常规 6 2 2 2 2" xfId="1672"/>
    <cellStyle name="常规 3 36 2" xfId="1673"/>
    <cellStyle name="常规 6 2 2 3" xfId="1674"/>
    <cellStyle name="常规 3 37" xfId="1675"/>
    <cellStyle name="常规 3 38" xfId="1676"/>
    <cellStyle name="常规 3 4" xfId="1677"/>
    <cellStyle name="常规 3 4 10" xfId="1678"/>
    <cellStyle name="常规 3 4 10 2" xfId="1679"/>
    <cellStyle name="常规 3 4 11" xfId="1680"/>
    <cellStyle name="常规 3 4 12" xfId="1681"/>
    <cellStyle name="常规 3 4 12 2" xfId="1682"/>
    <cellStyle name="常规 3 4 13" xfId="1683"/>
    <cellStyle name="常规 3 4 14" xfId="1684"/>
    <cellStyle name="常规 3 4 2" xfId="1685"/>
    <cellStyle name="常规 3 4 2 2" xfId="1686"/>
    <cellStyle name="千位分隔[0] 2" xfId="1687"/>
    <cellStyle name="常规 3 4 3 2" xfId="1688"/>
    <cellStyle name="常规 3 4 4" xfId="1689"/>
    <cellStyle name="常规 3 4 4 2" xfId="1690"/>
    <cellStyle name="常规 3 4 6 2" xfId="1691"/>
    <cellStyle name="常规 3 4 7" xfId="1692"/>
    <cellStyle name="常规 3 4 8 2" xfId="1693"/>
    <cellStyle name="常规 3 4 9" xfId="1694"/>
    <cellStyle name="常规 3 4 9 2" xfId="1695"/>
    <cellStyle name="常规 3 5" xfId="1696"/>
    <cellStyle name="常规 3 5 2" xfId="1697"/>
    <cellStyle name="常规 3 5 4" xfId="1698"/>
    <cellStyle name="常规 3 6" xfId="1699"/>
    <cellStyle name="常规 3 6 2" xfId="1700"/>
    <cellStyle name="常规 3 6 2 2" xfId="1701"/>
    <cellStyle name="常规 3 7" xfId="1702"/>
    <cellStyle name="常规 7 2 14" xfId="1703"/>
    <cellStyle name="常规 3 7 2 2" xfId="1704"/>
    <cellStyle name="常规 3 7 3" xfId="1705"/>
    <cellStyle name="常规 3 8" xfId="1706"/>
    <cellStyle name="常规 3 9" xfId="1707"/>
    <cellStyle name="常规 4 2" xfId="1708"/>
    <cellStyle name="常规 4 4" xfId="1709"/>
    <cellStyle name="常规 4 2 2" xfId="1710"/>
    <cellStyle name="好_收支总表2" xfId="1711"/>
    <cellStyle name="常规 6 4" xfId="1712"/>
    <cellStyle name="常规 4 2 2 2" xfId="1713"/>
    <cellStyle name="常规 4 3" xfId="1714"/>
    <cellStyle name="常规 5 4" xfId="1715"/>
    <cellStyle name="常规 4 3 2" xfId="1716"/>
    <cellStyle name="常规 4 3_财力预测表1" xfId="1717"/>
    <cellStyle name="常规 4_2011年预算台帐 (20111231确定报国库)" xfId="1718"/>
    <cellStyle name="常规 9 2 6" xfId="1719"/>
    <cellStyle name="常规 43 2" xfId="1720"/>
    <cellStyle name="货币 2" xfId="1721"/>
    <cellStyle name="常规 44 2" xfId="1722"/>
    <cellStyle name="常规 8 2" xfId="1723"/>
    <cellStyle name="常规 5 10 2 2" xfId="1724"/>
    <cellStyle name="常规 9" xfId="1725"/>
    <cellStyle name="常规 7 2 6 2" xfId="1726"/>
    <cellStyle name="常规 5 10 3" xfId="1727"/>
    <cellStyle name="常规 7 2 7 2" xfId="1728"/>
    <cellStyle name="常规 5 11 3" xfId="1729"/>
    <cellStyle name="常规 5 12 2 2" xfId="1730"/>
    <cellStyle name="常规 7 2 8 2" xfId="1731"/>
    <cellStyle name="常规 5 12 3" xfId="1732"/>
    <cellStyle name="常规 5 13 2 2" xfId="1733"/>
    <cellStyle name="常规 7 2 10 2" xfId="1734"/>
    <cellStyle name="常规 7 2 9 2" xfId="1735"/>
    <cellStyle name="常规 5 13 3" xfId="1736"/>
    <cellStyle name="常规 5 14" xfId="1737"/>
    <cellStyle name="常规 5 14 2" xfId="1738"/>
    <cellStyle name="常规 5 14 2 2" xfId="1739"/>
    <cellStyle name="常规 7 2 11 2" xfId="1740"/>
    <cellStyle name="常规 5 14 3" xfId="1741"/>
    <cellStyle name="常规 5 15" xfId="1742"/>
    <cellStyle name="常规 5 15 2" xfId="1743"/>
    <cellStyle name="常规 5 15 2 2" xfId="1744"/>
    <cellStyle name="常规 7 2 12 2" xfId="1745"/>
    <cellStyle name="常规 5 15 3" xfId="1746"/>
    <cellStyle name="常规 5 17 2" xfId="1747"/>
    <cellStyle name="常规 6 3 12 2" xfId="1748"/>
    <cellStyle name="常规 5 18" xfId="1749"/>
    <cellStyle name="常规 9_2011年预算台帐 (20111231确定报国库)" xfId="1750"/>
    <cellStyle name="常规 5 18 2" xfId="1751"/>
    <cellStyle name="常规 5 2" xfId="1752"/>
    <cellStyle name="常规 5 2 10" xfId="1753"/>
    <cellStyle name="常规 5 2 10 2 2" xfId="1754"/>
    <cellStyle name="常规 5 2 10 3" xfId="1755"/>
    <cellStyle name="常规 5 2 11" xfId="1756"/>
    <cellStyle name="常规 5 2 12" xfId="1757"/>
    <cellStyle name="常规 5 2 12 2" xfId="1758"/>
    <cellStyle name="常规 5 2 13" xfId="1759"/>
    <cellStyle name="常规 5 2 14" xfId="1760"/>
    <cellStyle name="常规 5 2 14 2" xfId="1761"/>
    <cellStyle name="常规 5 2 20" xfId="1762"/>
    <cellStyle name="常规 5 2 15" xfId="1763"/>
    <cellStyle name="常规 5 2 20 2" xfId="1764"/>
    <cellStyle name="常规 5 2 15 2" xfId="1765"/>
    <cellStyle name="常规 5 2 21" xfId="1766"/>
    <cellStyle name="常规 5 2 16" xfId="1767"/>
    <cellStyle name="常规 5 2 21 2" xfId="1768"/>
    <cellStyle name="常规 5 2 16 2" xfId="1769"/>
    <cellStyle name="常规 5 2 22" xfId="1770"/>
    <cellStyle name="常规 5 2 17" xfId="1771"/>
    <cellStyle name="常规 5 2 23" xfId="1772"/>
    <cellStyle name="常规 5 2 18" xfId="1773"/>
    <cellStyle name="常规 5 2 2" xfId="1774"/>
    <cellStyle name="常规 5 2 2 2" xfId="1775"/>
    <cellStyle name="常规 5 2 2 3" xfId="1776"/>
    <cellStyle name="常规 5 2 3 2" xfId="1777"/>
    <cellStyle name="常规 5 2 3 2 2" xfId="1778"/>
    <cellStyle name="常规 5 2 3 3" xfId="1779"/>
    <cellStyle name="常规 8 9 2" xfId="1780"/>
    <cellStyle name="常规 5 2 4" xfId="1781"/>
    <cellStyle name="常规 8 9 2 2" xfId="1782"/>
    <cellStyle name="常规 5 2 4 2" xfId="1783"/>
    <cellStyle name="常规 7 3 10" xfId="1784"/>
    <cellStyle name="常规 5 2 4 2 2" xfId="1785"/>
    <cellStyle name="汇总 2 2" xfId="1786"/>
    <cellStyle name="常规 5 2 4 3" xfId="1787"/>
    <cellStyle name="常规 5 2 5 2" xfId="1788"/>
    <cellStyle name="常规 5 2 6" xfId="1789"/>
    <cellStyle name="常规 5 2 6 2" xfId="1790"/>
    <cellStyle name="常规 5 2 6 2 2" xfId="1791"/>
    <cellStyle name="常规 5 2 6 3" xfId="1792"/>
    <cellStyle name="常规 6 2 4 2" xfId="1793"/>
    <cellStyle name="常规 5 2 7" xfId="1794"/>
    <cellStyle name="常规 5 2 7 2" xfId="1795"/>
    <cellStyle name="常规 5 2 7 2 2" xfId="1796"/>
    <cellStyle name="常规 5 2 7 3" xfId="1797"/>
    <cellStyle name="常规 5 2 8 2 2" xfId="1798"/>
    <cellStyle name="常规 5 2 9 2 2" xfId="1799"/>
    <cellStyle name="常规 5 2 9 3" xfId="1800"/>
    <cellStyle name="常规 5 3" xfId="1801"/>
    <cellStyle name="常规 5 4 2" xfId="1802"/>
    <cellStyle name="常规 5 4 2 2" xfId="1803"/>
    <cellStyle name="常规 5 4 3" xfId="1804"/>
    <cellStyle name="常规 5 5" xfId="1805"/>
    <cellStyle name="常规 5 5 2" xfId="1806"/>
    <cellStyle name="常规 5 5 2 2" xfId="1807"/>
    <cellStyle name="常规 5 5 3" xfId="1808"/>
    <cellStyle name="常规 5 6" xfId="1809"/>
    <cellStyle name="常规 5 7" xfId="1810"/>
    <cellStyle name="常规 5 7 2" xfId="1811"/>
    <cellStyle name="常规 5 7 2 2" xfId="1812"/>
    <cellStyle name="常规 5 8" xfId="1813"/>
    <cellStyle name="常规 5 9" xfId="1814"/>
    <cellStyle name="常规 6 2" xfId="1815"/>
    <cellStyle name="常规 6 2 12 2" xfId="1816"/>
    <cellStyle name="常规 6 2 13 2" xfId="1817"/>
    <cellStyle name="常规 6 2 2" xfId="1818"/>
    <cellStyle name="常规 6 2 4" xfId="1819"/>
    <cellStyle name="常规 8 21 2" xfId="1820"/>
    <cellStyle name="常规 8 16 2" xfId="1821"/>
    <cellStyle name="常规 6 2 5" xfId="1822"/>
    <cellStyle name="常规 6 2 6" xfId="1823"/>
    <cellStyle name="常规 6 2 6 2" xfId="1824"/>
    <cellStyle name="常规 6 3 4 2" xfId="1825"/>
    <cellStyle name="常规 6 2 7" xfId="1826"/>
    <cellStyle name="常规 6 2 7 2" xfId="1827"/>
    <cellStyle name="常规 6 2 8" xfId="1828"/>
    <cellStyle name="常规 6 2 8 2" xfId="1829"/>
    <cellStyle name="常规 6 2 9" xfId="1830"/>
    <cellStyle name="常规 6 2 9 2" xfId="1831"/>
    <cellStyle name="常规 6 2_财力预测表1" xfId="1832"/>
    <cellStyle name="常规 6 3" xfId="1833"/>
    <cellStyle name="常规 6 3 10" xfId="1834"/>
    <cellStyle name="常规 6 3 10 2" xfId="1835"/>
    <cellStyle name="常规 6 3 11" xfId="1836"/>
    <cellStyle name="常规 6 3 11 2" xfId="1837"/>
    <cellStyle name="믅됞_PRODUCT DETAIL Q1" xfId="1838"/>
    <cellStyle name="常规 6 3 12" xfId="1839"/>
    <cellStyle name="常规 6 3 15 2" xfId="1840"/>
    <cellStyle name="常规 6 3 16" xfId="1841"/>
    <cellStyle name="常规 6 3 16 2" xfId="1842"/>
    <cellStyle name="常规 8 5 2 2" xfId="1843"/>
    <cellStyle name="常规 6 3 17" xfId="1844"/>
    <cellStyle name="常规 6 3 17 2" xfId="1845"/>
    <cellStyle name="常规 6 3 18" xfId="1846"/>
    <cellStyle name="常规 6 3 19" xfId="1847"/>
    <cellStyle name="常规 6 3 2" xfId="1848"/>
    <cellStyle name="常规 6 3 2 2" xfId="1849"/>
    <cellStyle name="常规 6 3 2 2 2" xfId="1850"/>
    <cellStyle name="常规 6 3 2 3" xfId="1851"/>
    <cellStyle name="常规 6 3 3" xfId="1852"/>
    <cellStyle name="常规 6 3 3 2" xfId="1853"/>
    <cellStyle name="常规 6 3 4" xfId="1854"/>
    <cellStyle name="常规 8 22 2" xfId="1855"/>
    <cellStyle name="常规 8 17 2" xfId="1856"/>
    <cellStyle name="常规 6 3 5" xfId="1857"/>
    <cellStyle name="常规 6 3 6" xfId="1858"/>
    <cellStyle name="常规 6 3 6 2" xfId="1859"/>
    <cellStyle name="常规 6 3 7 2" xfId="1860"/>
    <cellStyle name="常规 6 3 8 2" xfId="1861"/>
    <cellStyle name="常规 6 3 9" xfId="1862"/>
    <cellStyle name="常规 6 3 9 2" xfId="1863"/>
    <cellStyle name="分级显示行_1_Book1" xfId="1864"/>
    <cellStyle name="常规 6 4 2" xfId="1865"/>
    <cellStyle name="常规 6 6" xfId="1866"/>
    <cellStyle name="常规 6 6 2" xfId="1867"/>
    <cellStyle name="常规 6 7" xfId="1868"/>
    <cellStyle name="常规 6 7 2" xfId="1869"/>
    <cellStyle name="常规 7 2 9" xfId="1870"/>
    <cellStyle name="常规 7 2 10" xfId="1871"/>
    <cellStyle name="常规 7 2 13" xfId="1872"/>
    <cellStyle name="常规 7 2 14 2" xfId="1873"/>
    <cellStyle name="常规 7 2 22" xfId="1874"/>
    <cellStyle name="常规 7 2 17" xfId="1875"/>
    <cellStyle name="常规 7 2 23" xfId="1876"/>
    <cellStyle name="常规 7 2 18" xfId="1877"/>
    <cellStyle name="好 2" xfId="1878"/>
    <cellStyle name="常规 7 2 19" xfId="1879"/>
    <cellStyle name="常规 7 2 2 2" xfId="1880"/>
    <cellStyle name="常规 7 2 2 3" xfId="1881"/>
    <cellStyle name="常规 7 2 5" xfId="1882"/>
    <cellStyle name="常规 7 2 5 2" xfId="1883"/>
    <cellStyle name="常规 7 2 6" xfId="1884"/>
    <cellStyle name="常规 7 2 7" xfId="1885"/>
    <cellStyle name="常规 7 2 8" xfId="1886"/>
    <cellStyle name="常规 7 3 11" xfId="1887"/>
    <cellStyle name="常规 7 3 11 2" xfId="1888"/>
    <cellStyle name="常规 7 3 12" xfId="1889"/>
    <cellStyle name="常规 7 3 13 2" xfId="1890"/>
    <cellStyle name="常规 7 3 14 2" xfId="1891"/>
    <cellStyle name="常规 8 24" xfId="1892"/>
    <cellStyle name="常规 8 19" xfId="1893"/>
    <cellStyle name="常规 7 3 15 2" xfId="1894"/>
    <cellStyle name="常规 7 3 16 2" xfId="1895"/>
    <cellStyle name="常规 7 3 18 2" xfId="1896"/>
    <cellStyle name="千位分隔 2" xfId="1897"/>
    <cellStyle name="常规 7 3 2" xfId="1898"/>
    <cellStyle name="常规 7 3 4 2" xfId="1899"/>
    <cellStyle name="千位分隔 5" xfId="1900"/>
    <cellStyle name="常规 7 3 5" xfId="1901"/>
    <cellStyle name="常规 7 3 5 2" xfId="1902"/>
    <cellStyle name="千位分隔 6" xfId="1903"/>
    <cellStyle name="常规 7 3 6" xfId="1904"/>
    <cellStyle name="常规 7 3 6 2" xfId="1905"/>
    <cellStyle name="千位分隔 7" xfId="1906"/>
    <cellStyle name="常规 7 3 7" xfId="1907"/>
    <cellStyle name="常规 7 3 9" xfId="1908"/>
    <cellStyle name="常规 7 3 9 2" xfId="1909"/>
    <cellStyle name="常规 7 4" xfId="1910"/>
    <cellStyle name="常规 7 4 2" xfId="1911"/>
    <cellStyle name="常规 7 5" xfId="1912"/>
    <cellStyle name="常规 7 5 2" xfId="1913"/>
    <cellStyle name="常规 7_财力预测表1" xfId="1914"/>
    <cellStyle name="常规 8 10" xfId="1915"/>
    <cellStyle name="常规 8 10 2" xfId="1916"/>
    <cellStyle name="常规 8 10 2 2" xfId="1917"/>
    <cellStyle name="常规 8 10 3" xfId="1918"/>
    <cellStyle name="常规 8 11" xfId="1919"/>
    <cellStyle name="常规 8 11 2" xfId="1920"/>
    <cellStyle name="常规 8 12" xfId="1921"/>
    <cellStyle name="常规 8 12 2" xfId="1922"/>
    <cellStyle name="常规 8 13" xfId="1923"/>
    <cellStyle name="常规 8 13 2" xfId="1924"/>
    <cellStyle name="常规 8 14 2" xfId="1925"/>
    <cellStyle name="常规 8 20" xfId="1926"/>
    <cellStyle name="常规 8 15" xfId="1927"/>
    <cellStyle name="常规 8 20 2" xfId="1928"/>
    <cellStyle name="常规 8 15 2" xfId="1929"/>
    <cellStyle name="常规 8 22" xfId="1930"/>
    <cellStyle name="常规 8 17" xfId="1931"/>
    <cellStyle name="常规 8 23" xfId="1932"/>
    <cellStyle name="常规 8 18" xfId="1933"/>
    <cellStyle name="常规 8 23 2" xfId="1934"/>
    <cellStyle name="常规 8 18 2" xfId="1935"/>
    <cellStyle name="常规 8 19 2" xfId="1936"/>
    <cellStyle name="常规 8 2 10 2" xfId="1937"/>
    <cellStyle name="常规 8 2 11 2" xfId="1938"/>
    <cellStyle name="常规 8 2 13 2" xfId="1939"/>
    <cellStyle name="常规 8 2 14 2" xfId="1940"/>
    <cellStyle name="常规 8 2 17" xfId="1941"/>
    <cellStyle name="常规 8 2 18" xfId="1942"/>
    <cellStyle name="常规 8 2 18 2" xfId="1943"/>
    <cellStyle name="常规 8 2 6 2" xfId="1944"/>
    <cellStyle name="常规 8 2 7 2" xfId="1945"/>
    <cellStyle name="常规 8 2 8 2" xfId="1946"/>
    <cellStyle name="常规 8 2 9" xfId="1947"/>
    <cellStyle name="常规 8 2 9 2" xfId="1948"/>
    <cellStyle name="千位分隔 2 3 2 2" xfId="1949"/>
    <cellStyle name="常规 8 3" xfId="1950"/>
    <cellStyle name="常规 8 4" xfId="1951"/>
    <cellStyle name="千位[0]_ 方正PC" xfId="1952"/>
    <cellStyle name="常规 8 4 2" xfId="1953"/>
    <cellStyle name="常规 8 4 2 2" xfId="1954"/>
    <cellStyle name="常规 8 4 3" xfId="1955"/>
    <cellStyle name="常规 8 5" xfId="1956"/>
    <cellStyle name="常规 8 5 2" xfId="1957"/>
    <cellStyle name="常规 8 5 3" xfId="1958"/>
    <cellStyle name="常规 8 6" xfId="1959"/>
    <cellStyle name="常规 8 6 2" xfId="1960"/>
    <cellStyle name="常规 8 6 2 2" xfId="1961"/>
    <cellStyle name="常规 8 6 3" xfId="1962"/>
    <cellStyle name="常规 8 7" xfId="1963"/>
    <cellStyle name="常规 8 9" xfId="1964"/>
    <cellStyle name="常规 8_财力预测表1" xfId="1965"/>
    <cellStyle name="常规 9 2 11 2" xfId="1966"/>
    <cellStyle name="常规 9 2 12" xfId="1967"/>
    <cellStyle name="常规 9 2 2" xfId="1968"/>
    <cellStyle name="常规 9 2 3" xfId="1969"/>
    <cellStyle name="常规 9 2 3 2" xfId="1970"/>
    <cellStyle name="常规 9 2 4" xfId="1971"/>
    <cellStyle name="常规 9 2 5 2" xfId="1972"/>
    <cellStyle name="常规 9 2 7" xfId="1973"/>
    <cellStyle name="常规 9 2 8" xfId="1974"/>
    <cellStyle name="常规 9 2 8 2" xfId="1975"/>
    <cellStyle name="常规 9 2 9 2" xfId="1976"/>
    <cellStyle name="常规 9 3" xfId="1977"/>
    <cellStyle name="常规 9 3 2" xfId="1978"/>
    <cellStyle name="常规 9 4" xfId="1979"/>
    <cellStyle name="强调 1" xfId="1980"/>
    <cellStyle name="똿뗦먛귟 [0.00]_PRODUCT DETAIL Q1" xfId="1981"/>
    <cellStyle name="똿뗦먛귟_PRODUCT DETAIL Q1" xfId="1982"/>
    <cellStyle name="믅됞 [0.00]_PRODUCT DETAIL Q1" xfId="1983"/>
    <cellStyle name="백분율_HOBONG" xfId="1984"/>
    <cellStyle name="好 3" xfId="1985"/>
    <cellStyle name="好_2007工资拨款_收支测算表11.19" xfId="1986"/>
    <cellStyle name="好_5.11财政财务划转表(协议附表)" xfId="1987"/>
    <cellStyle name="好_Book1" xfId="1988"/>
    <cellStyle name="好_Book1 2" xfId="1989"/>
    <cellStyle name="好_MERALCO" xfId="1990"/>
    <cellStyle name="汇总 2" xfId="1991"/>
    <cellStyle name="货币 2 2" xfId="1992"/>
    <cellStyle name="计算 2" xfId="1993"/>
    <cellStyle name="计算 2 2" xfId="1994"/>
    <cellStyle name="警告文本 2 2" xfId="1995"/>
    <cellStyle name="警告文本 2 3" xfId="1996"/>
    <cellStyle name="警告文本 3" xfId="1997"/>
    <cellStyle name="链接单元格 2" xfId="1998"/>
    <cellStyle name="链接单元格 2 2" xfId="1999"/>
    <cellStyle name="链接单元格 2 3" xfId="2000"/>
    <cellStyle name="콤마 [0]_1202" xfId="2001"/>
    <cellStyle name="통화 [0]_1202" xfId="2002"/>
    <cellStyle name="통화_1202" xfId="2003"/>
    <cellStyle name="표준_(정보부문)월별인원계획" xfId="2004"/>
    <cellStyle name="普通_97-917" xfId="2005"/>
    <cellStyle name="千位分隔 2 10" xfId="2006"/>
    <cellStyle name="千位分隔 2 11" xfId="2007"/>
    <cellStyle name="千位分隔 2 12" xfId="2008"/>
    <cellStyle name="千位分隔 2 2 3" xfId="2009"/>
    <cellStyle name="千位分隔 2 3 2 2 2 3" xfId="2010"/>
    <cellStyle name="千位分隔[0] 3" xfId="2011"/>
    <cellStyle name="强调 2" xfId="2012"/>
    <cellStyle name="强调文字颜色 3 2 3" xfId="2013"/>
    <cellStyle name="强调文字颜色 4 2 3" xfId="2014"/>
    <cellStyle name="强调文字颜色 6 2 3" xfId="2015"/>
    <cellStyle name="适中 2" xfId="2016"/>
    <cellStyle name="适中 3" xfId="2017"/>
    <cellStyle name="输出 2" xfId="2018"/>
    <cellStyle name="输出 3" xfId="2019"/>
    <cellStyle name="未定义" xfId="2020"/>
    <cellStyle name="样式 1" xfId="2021"/>
    <cellStyle name="一般_EUitemdb-imp2c-add" xfId="2022"/>
    <cellStyle name="寘嬫愗傝 [0.00]_Region Orders (2)" xfId="2023"/>
    <cellStyle name="注释 2" xfId="2024"/>
    <cellStyle name="注释 2 2" xfId="20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&#24180;&#19975;&#30427;&#39044;&#31639;&#25209;&#22797;&#65288;&#26412;&#32423;&#27719;&#2463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批复1"/>
      <sheetName val="批复2"/>
      <sheetName val="1-收支预算总表"/>
      <sheetName val="2-财政拨款支出表"/>
      <sheetName val="3-基本支出预算表"/>
      <sheetName val="4-基金预算收支表"/>
      <sheetName val="5-三公经费预算"/>
      <sheetName val="6-部门预算单"/>
      <sheetName val="7收入计划"/>
      <sheetName val="公开部门"/>
      <sheetName val="预算单位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Zeros="0" workbookViewId="0" topLeftCell="A22">
      <selection activeCell="B7" sqref="B7"/>
    </sheetView>
  </sheetViews>
  <sheetFormatPr defaultColWidth="9.00390625" defaultRowHeight="15"/>
  <cols>
    <col min="1" max="1" width="20.57421875" style="0" customWidth="1"/>
    <col min="2" max="2" width="12.7109375" style="0" customWidth="1"/>
    <col min="3" max="3" width="5.140625" style="174" hidden="1" customWidth="1"/>
    <col min="4" max="4" width="23.57421875" style="0" customWidth="1"/>
    <col min="5" max="5" width="11.8515625" style="0" customWidth="1"/>
    <col min="6" max="6" width="13.421875" style="0" customWidth="1"/>
    <col min="7" max="7" width="13.28125" style="0" customWidth="1"/>
    <col min="8" max="8" width="13.421875" style="0" customWidth="1"/>
  </cols>
  <sheetData>
    <row r="1" ht="18" customHeight="1">
      <c r="A1" s="175" t="s">
        <v>0</v>
      </c>
    </row>
    <row r="2" spans="1:8" ht="25.5">
      <c r="A2" s="176" t="s">
        <v>1</v>
      </c>
      <c r="B2" s="176"/>
      <c r="C2" s="177"/>
      <c r="D2" s="176"/>
      <c r="E2" s="176"/>
      <c r="F2" s="176"/>
      <c r="G2" s="176"/>
      <c r="H2" s="176"/>
    </row>
    <row r="3" spans="3:8" s="173" customFormat="1" ht="14.25">
      <c r="C3" s="178"/>
      <c r="H3" s="120"/>
    </row>
    <row r="4" spans="1:8" s="173" customFormat="1" ht="17.25" customHeight="1">
      <c r="A4" s="179"/>
      <c r="B4" s="179"/>
      <c r="C4" s="180"/>
      <c r="E4" s="181"/>
      <c r="H4" s="181" t="s">
        <v>2</v>
      </c>
    </row>
    <row r="5" spans="1:8" s="173" customFormat="1" ht="24" customHeight="1">
      <c r="A5" s="182" t="s">
        <v>3</v>
      </c>
      <c r="B5" s="182"/>
      <c r="C5" s="183"/>
      <c r="D5" s="182" t="s">
        <v>4</v>
      </c>
      <c r="E5" s="182"/>
      <c r="F5" s="182"/>
      <c r="G5" s="182"/>
      <c r="H5" s="182"/>
    </row>
    <row r="6" spans="1:8" s="173" customFormat="1" ht="30.75" customHeight="1">
      <c r="A6" s="182" t="s">
        <v>5</v>
      </c>
      <c r="B6" s="182" t="s">
        <v>6</v>
      </c>
      <c r="C6" s="183"/>
      <c r="D6" s="182" t="s">
        <v>5</v>
      </c>
      <c r="E6" s="182" t="s">
        <v>7</v>
      </c>
      <c r="F6" s="184" t="s">
        <v>8</v>
      </c>
      <c r="G6" s="184" t="s">
        <v>9</v>
      </c>
      <c r="H6" s="184" t="s">
        <v>10</v>
      </c>
    </row>
    <row r="7" spans="1:8" s="173" customFormat="1" ht="21.75" customHeight="1">
      <c r="A7" s="96" t="s">
        <v>11</v>
      </c>
      <c r="B7" s="185">
        <v>3244.4809999999998</v>
      </c>
      <c r="C7" s="186"/>
      <c r="D7" s="96" t="s">
        <v>12</v>
      </c>
      <c r="E7" s="185">
        <v>3244.4810000000007</v>
      </c>
      <c r="F7" s="185">
        <v>3244.4810000000007</v>
      </c>
      <c r="G7" s="185"/>
      <c r="H7" s="185"/>
    </row>
    <row r="8" spans="1:8" s="173" customFormat="1" ht="21.75" customHeight="1">
      <c r="A8" s="96" t="s">
        <v>13</v>
      </c>
      <c r="B8" s="185">
        <v>3244.4809999999998</v>
      </c>
      <c r="C8" s="95" t="s">
        <v>14</v>
      </c>
      <c r="D8" s="96" t="s">
        <v>15</v>
      </c>
      <c r="E8" s="185">
        <v>1084.4830000000002</v>
      </c>
      <c r="F8" s="187">
        <v>1084.4830000000002</v>
      </c>
      <c r="G8" s="187"/>
      <c r="H8" s="187"/>
    </row>
    <row r="9" spans="1:8" s="173" customFormat="1" ht="21.75" customHeight="1">
      <c r="A9" s="96" t="s">
        <v>16</v>
      </c>
      <c r="B9" s="185"/>
      <c r="C9" s="95" t="s">
        <v>17</v>
      </c>
      <c r="D9" s="96" t="s">
        <v>18</v>
      </c>
      <c r="E9" s="185">
        <v>0</v>
      </c>
      <c r="F9" s="187">
        <v>0</v>
      </c>
      <c r="G9" s="187"/>
      <c r="H9" s="187"/>
    </row>
    <row r="10" spans="1:8" s="173" customFormat="1" ht="21.75" customHeight="1">
      <c r="A10" s="96" t="s">
        <v>19</v>
      </c>
      <c r="B10" s="185"/>
      <c r="C10" s="95" t="s">
        <v>20</v>
      </c>
      <c r="D10" s="96" t="s">
        <v>21</v>
      </c>
      <c r="E10" s="185">
        <v>0</v>
      </c>
      <c r="F10" s="187">
        <v>0</v>
      </c>
      <c r="G10" s="187"/>
      <c r="H10" s="187"/>
    </row>
    <row r="11" spans="1:8" s="173" customFormat="1" ht="21.75" customHeight="1">
      <c r="A11" s="96"/>
      <c r="B11" s="185"/>
      <c r="C11" s="95" t="s">
        <v>22</v>
      </c>
      <c r="D11" s="96" t="s">
        <v>23</v>
      </c>
      <c r="E11" s="185">
        <v>0</v>
      </c>
      <c r="F11" s="187">
        <v>0</v>
      </c>
      <c r="G11" s="187"/>
      <c r="H11" s="187"/>
    </row>
    <row r="12" spans="1:8" s="173" customFormat="1" ht="21.75" customHeight="1">
      <c r="A12" s="96"/>
      <c r="B12" s="188"/>
      <c r="C12" s="98" t="s">
        <v>24</v>
      </c>
      <c r="D12" s="96" t="s">
        <v>25</v>
      </c>
      <c r="E12" s="185">
        <v>0</v>
      </c>
      <c r="F12" s="187">
        <v>0</v>
      </c>
      <c r="G12" s="187"/>
      <c r="H12" s="187"/>
    </row>
    <row r="13" spans="1:8" s="173" customFormat="1" ht="21.75" customHeight="1">
      <c r="A13" s="96"/>
      <c r="B13" s="96"/>
      <c r="C13" s="98" t="s">
        <v>26</v>
      </c>
      <c r="D13" s="96" t="s">
        <v>27</v>
      </c>
      <c r="E13" s="185">
        <v>0</v>
      </c>
      <c r="F13" s="187">
        <v>0</v>
      </c>
      <c r="G13" s="187"/>
      <c r="H13" s="187"/>
    </row>
    <row r="14" spans="1:8" s="173" customFormat="1" ht="21.75" customHeight="1">
      <c r="A14" s="96"/>
      <c r="B14" s="96"/>
      <c r="C14" s="98" t="s">
        <v>28</v>
      </c>
      <c r="D14" s="96" t="s">
        <v>29</v>
      </c>
      <c r="E14" s="185">
        <v>68.862</v>
      </c>
      <c r="F14" s="187">
        <v>68.862</v>
      </c>
      <c r="G14" s="187"/>
      <c r="H14" s="187"/>
    </row>
    <row r="15" spans="1:8" s="173" customFormat="1" ht="21.75" customHeight="1">
      <c r="A15" s="96"/>
      <c r="B15" s="96"/>
      <c r="C15" s="98" t="s">
        <v>30</v>
      </c>
      <c r="D15" s="96" t="s">
        <v>31</v>
      </c>
      <c r="E15" s="185">
        <v>888.523</v>
      </c>
      <c r="F15" s="187">
        <v>888.523</v>
      </c>
      <c r="G15" s="187"/>
      <c r="H15" s="187"/>
    </row>
    <row r="16" spans="1:8" s="173" customFormat="1" ht="21.75" customHeight="1">
      <c r="A16" s="96"/>
      <c r="B16" s="96"/>
      <c r="C16" s="98" t="s">
        <v>32</v>
      </c>
      <c r="D16" s="99" t="s">
        <v>33</v>
      </c>
      <c r="E16" s="185">
        <v>81.549</v>
      </c>
      <c r="F16" s="187">
        <v>81.549</v>
      </c>
      <c r="G16" s="187"/>
      <c r="H16" s="187"/>
    </row>
    <row r="17" spans="1:8" s="173" customFormat="1" ht="21.75" customHeight="1">
      <c r="A17" s="96"/>
      <c r="B17" s="188"/>
      <c r="C17" s="98" t="s">
        <v>34</v>
      </c>
      <c r="D17" s="96" t="s">
        <v>35</v>
      </c>
      <c r="E17" s="185">
        <v>0</v>
      </c>
      <c r="F17" s="187">
        <v>0</v>
      </c>
      <c r="G17" s="187"/>
      <c r="H17" s="187"/>
    </row>
    <row r="18" spans="1:8" s="173" customFormat="1" ht="21.75" customHeight="1">
      <c r="A18" s="96"/>
      <c r="B18" s="188"/>
      <c r="C18" s="98" t="s">
        <v>36</v>
      </c>
      <c r="D18" s="96" t="s">
        <v>37</v>
      </c>
      <c r="E18" s="185">
        <v>380.922</v>
      </c>
      <c r="F18" s="187">
        <v>380.922</v>
      </c>
      <c r="G18" s="187"/>
      <c r="H18" s="187"/>
    </row>
    <row r="19" spans="1:8" s="173" customFormat="1" ht="21.75" customHeight="1">
      <c r="A19" s="96"/>
      <c r="B19" s="188"/>
      <c r="C19" s="98" t="s">
        <v>38</v>
      </c>
      <c r="D19" s="96" t="s">
        <v>39</v>
      </c>
      <c r="E19" s="185">
        <v>650.758</v>
      </c>
      <c r="F19" s="187">
        <v>650.758</v>
      </c>
      <c r="G19" s="187"/>
      <c r="H19" s="187"/>
    </row>
    <row r="20" spans="1:8" s="173" customFormat="1" ht="21.75" customHeight="1">
      <c r="A20" s="96"/>
      <c r="B20" s="188"/>
      <c r="C20" s="98" t="s">
        <v>40</v>
      </c>
      <c r="D20" s="96" t="s">
        <v>41</v>
      </c>
      <c r="E20" s="185">
        <v>0</v>
      </c>
      <c r="F20" s="187">
        <v>0</v>
      </c>
      <c r="G20" s="187"/>
      <c r="H20" s="187"/>
    </row>
    <row r="21" spans="1:8" s="173" customFormat="1" ht="21.75" customHeight="1">
      <c r="A21" s="96"/>
      <c r="B21" s="188"/>
      <c r="C21" s="98" t="s">
        <v>42</v>
      </c>
      <c r="D21" s="96" t="s">
        <v>43</v>
      </c>
      <c r="E21" s="185">
        <v>0</v>
      </c>
      <c r="F21" s="187">
        <v>0</v>
      </c>
      <c r="G21" s="187"/>
      <c r="H21" s="187"/>
    </row>
    <row r="22" spans="1:8" s="173" customFormat="1" ht="21.75" customHeight="1">
      <c r="A22" s="96"/>
      <c r="B22" s="188"/>
      <c r="C22" s="98" t="s">
        <v>44</v>
      </c>
      <c r="D22" s="96" t="s">
        <v>45</v>
      </c>
      <c r="E22" s="185">
        <v>0</v>
      </c>
      <c r="F22" s="187">
        <v>0</v>
      </c>
      <c r="G22" s="187"/>
      <c r="H22" s="187"/>
    </row>
    <row r="23" spans="1:8" s="173" customFormat="1" ht="21.75" customHeight="1">
      <c r="A23" s="96" t="s">
        <v>46</v>
      </c>
      <c r="B23" s="185"/>
      <c r="C23" s="95" t="s">
        <v>47</v>
      </c>
      <c r="D23" s="96" t="s">
        <v>48</v>
      </c>
      <c r="E23" s="185">
        <v>0</v>
      </c>
      <c r="F23" s="187">
        <v>0</v>
      </c>
      <c r="G23" s="187"/>
      <c r="H23" s="187"/>
    </row>
    <row r="24" spans="1:8" s="173" customFormat="1" ht="21.75" customHeight="1">
      <c r="A24" s="96" t="s">
        <v>13</v>
      </c>
      <c r="B24" s="185"/>
      <c r="C24" s="95" t="s">
        <v>49</v>
      </c>
      <c r="D24" s="96" t="s">
        <v>50</v>
      </c>
      <c r="E24" s="185">
        <v>85.384</v>
      </c>
      <c r="F24" s="187">
        <v>85.384</v>
      </c>
      <c r="G24" s="187"/>
      <c r="H24" s="187"/>
    </row>
    <row r="25" spans="1:8" s="173" customFormat="1" ht="21.75" customHeight="1">
      <c r="A25" s="96" t="s">
        <v>16</v>
      </c>
      <c r="B25" s="185"/>
      <c r="C25" s="95" t="s">
        <v>51</v>
      </c>
      <c r="D25" s="96" t="s">
        <v>52</v>
      </c>
      <c r="E25" s="185">
        <v>0</v>
      </c>
      <c r="F25" s="187">
        <v>0</v>
      </c>
      <c r="G25" s="187"/>
      <c r="H25" s="187"/>
    </row>
    <row r="26" spans="1:8" s="173" customFormat="1" ht="21.75" customHeight="1">
      <c r="A26" s="96" t="s">
        <v>19</v>
      </c>
      <c r="B26" s="185"/>
      <c r="C26" s="95" t="s">
        <v>53</v>
      </c>
      <c r="D26" s="101" t="s">
        <v>54</v>
      </c>
      <c r="E26" s="185">
        <v>0</v>
      </c>
      <c r="F26" s="187">
        <v>0</v>
      </c>
      <c r="G26" s="187"/>
      <c r="H26" s="187"/>
    </row>
    <row r="27" spans="1:8" s="173" customFormat="1" ht="21.75" customHeight="1">
      <c r="A27" s="96"/>
      <c r="B27" s="185"/>
      <c r="C27" s="95" t="s">
        <v>55</v>
      </c>
      <c r="D27" s="96" t="s">
        <v>56</v>
      </c>
      <c r="E27" s="185">
        <v>4</v>
      </c>
      <c r="F27" s="187">
        <v>4</v>
      </c>
      <c r="G27" s="187"/>
      <c r="H27" s="187"/>
    </row>
    <row r="28" spans="1:8" s="173" customFormat="1" ht="21.75" customHeight="1">
      <c r="A28" s="93"/>
      <c r="B28" s="185"/>
      <c r="C28" s="95" t="s">
        <v>57</v>
      </c>
      <c r="D28" s="96" t="s">
        <v>58</v>
      </c>
      <c r="E28" s="185">
        <v>0</v>
      </c>
      <c r="F28" s="187">
        <v>0</v>
      </c>
      <c r="G28" s="187"/>
      <c r="H28" s="187"/>
    </row>
    <row r="29" spans="1:8" s="173" customFormat="1" ht="21.75" customHeight="1">
      <c r="A29" s="96"/>
      <c r="B29" s="185"/>
      <c r="C29" s="95" t="s">
        <v>59</v>
      </c>
      <c r="D29" s="96" t="s">
        <v>60</v>
      </c>
      <c r="E29" s="185">
        <v>0</v>
      </c>
      <c r="F29" s="187">
        <v>0</v>
      </c>
      <c r="G29" s="187"/>
      <c r="H29" s="187"/>
    </row>
    <row r="30" spans="1:8" s="173" customFormat="1" ht="21.75" customHeight="1">
      <c r="A30" s="96"/>
      <c r="B30" s="185"/>
      <c r="C30" s="95" t="s">
        <v>61</v>
      </c>
      <c r="D30" s="96" t="s">
        <v>62</v>
      </c>
      <c r="E30" s="185">
        <v>0</v>
      </c>
      <c r="F30" s="187">
        <v>0</v>
      </c>
      <c r="G30" s="187"/>
      <c r="H30" s="187"/>
    </row>
    <row r="31" spans="1:8" s="173" customFormat="1" ht="21.75" customHeight="1">
      <c r="A31" s="96"/>
      <c r="B31" s="185"/>
      <c r="C31" s="95" t="s">
        <v>63</v>
      </c>
      <c r="D31" s="96" t="s">
        <v>64</v>
      </c>
      <c r="E31" s="185">
        <v>0</v>
      </c>
      <c r="F31" s="187">
        <v>0</v>
      </c>
      <c r="G31" s="187"/>
      <c r="H31" s="187"/>
    </row>
    <row r="32" spans="1:8" s="173" customFormat="1" ht="21.75" customHeight="1">
      <c r="A32" s="96"/>
      <c r="B32" s="185"/>
      <c r="C32" s="95" t="s">
        <v>65</v>
      </c>
      <c r="D32" s="96" t="s">
        <v>66</v>
      </c>
      <c r="E32" s="185">
        <v>0</v>
      </c>
      <c r="F32" s="187">
        <v>0</v>
      </c>
      <c r="G32" s="187"/>
      <c r="H32" s="187"/>
    </row>
    <row r="33" spans="1:8" s="173" customFormat="1" ht="21.75" customHeight="1">
      <c r="A33" s="96"/>
      <c r="B33" s="185"/>
      <c r="C33" s="186"/>
      <c r="D33" s="96" t="s">
        <v>67</v>
      </c>
      <c r="E33" s="189"/>
      <c r="F33" s="187">
        <v>0</v>
      </c>
      <c r="G33" s="96"/>
      <c r="H33" s="96"/>
    </row>
    <row r="34" spans="1:8" s="173" customFormat="1" ht="21.75" customHeight="1">
      <c r="A34" s="190" t="s">
        <v>68</v>
      </c>
      <c r="B34" s="185">
        <v>3244.4809999999998</v>
      </c>
      <c r="C34" s="186"/>
      <c r="D34" s="190" t="s">
        <v>69</v>
      </c>
      <c r="E34" s="185">
        <v>3244.4810000000007</v>
      </c>
      <c r="F34" s="185">
        <v>3244.4810000000007</v>
      </c>
      <c r="G34" s="185"/>
      <c r="H34" s="185"/>
    </row>
  </sheetData>
  <sheetProtection/>
  <mergeCells count="4">
    <mergeCell ref="A2:H2"/>
    <mergeCell ref="A4:B4"/>
    <mergeCell ref="A5:B5"/>
    <mergeCell ref="D5:H5"/>
  </mergeCells>
  <printOptions horizontalCentered="1"/>
  <pageMargins left="0.5" right="0.21" top="0.9842519685039371" bottom="0.9842519685039371" header="0" footer="0"/>
  <pageSetup fitToHeight="11"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F9" sqref="F9"/>
    </sheetView>
  </sheetViews>
  <sheetFormatPr defaultColWidth="1.1484375" defaultRowHeight="15"/>
  <cols>
    <col min="1" max="1" width="13.8515625" style="1" customWidth="1"/>
    <col min="2" max="2" width="29.421875" style="1" customWidth="1"/>
    <col min="3" max="3" width="7.421875" style="1" customWidth="1"/>
    <col min="4" max="4" width="10.421875" style="1" customWidth="1"/>
    <col min="5" max="5" width="9.57421875" style="1" customWidth="1"/>
    <col min="6" max="6" width="12.421875" style="1" customWidth="1"/>
    <col min="7" max="32" width="9.00390625" style="1" customWidth="1"/>
    <col min="33" max="224" width="1.1484375" style="1" customWidth="1"/>
    <col min="225" max="255" width="9.00390625" style="1" customWidth="1"/>
    <col min="256" max="256" width="1.1484375" style="1" customWidth="1"/>
  </cols>
  <sheetData>
    <row r="1" ht="15">
      <c r="A1" s="5" t="s">
        <v>327</v>
      </c>
    </row>
    <row r="2" spans="1:6" s="26" customFormat="1" ht="39.75" customHeight="1">
      <c r="A2" s="29" t="s">
        <v>328</v>
      </c>
      <c r="B2" s="29"/>
      <c r="C2" s="29"/>
      <c r="D2" s="29"/>
      <c r="E2" s="29"/>
      <c r="F2" s="29"/>
    </row>
    <row r="3" spans="1:12" s="27" customFormat="1" ht="19.5" customHeight="1">
      <c r="A3" s="30"/>
      <c r="B3" s="31"/>
      <c r="C3" s="31"/>
      <c r="D3" s="31"/>
      <c r="E3" s="8"/>
      <c r="F3" s="8"/>
      <c r="G3" s="8"/>
      <c r="H3" s="8"/>
      <c r="K3" s="8"/>
      <c r="L3" s="45"/>
    </row>
    <row r="4" spans="1:6" s="28" customFormat="1" ht="25.5" customHeight="1">
      <c r="A4" s="32"/>
      <c r="B4" s="33"/>
      <c r="C4" s="33"/>
      <c r="D4" s="33"/>
      <c r="E4" s="33"/>
      <c r="F4" s="33" t="s">
        <v>2</v>
      </c>
    </row>
    <row r="5" spans="1:6" s="26" customFormat="1" ht="31.5" customHeight="1">
      <c r="A5" s="34" t="s">
        <v>329</v>
      </c>
      <c r="B5" s="34" t="s">
        <v>330</v>
      </c>
      <c r="C5" s="34"/>
      <c r="D5" s="35" t="s">
        <v>331</v>
      </c>
      <c r="E5" s="36">
        <v>3244.481</v>
      </c>
      <c r="F5" s="36"/>
    </row>
    <row r="6" spans="1:6" s="26" customFormat="1" ht="138" customHeight="1">
      <c r="A6" s="37" t="s">
        <v>332</v>
      </c>
      <c r="B6" s="38" t="s">
        <v>333</v>
      </c>
      <c r="C6" s="39"/>
      <c r="D6" s="39"/>
      <c r="E6" s="39"/>
      <c r="F6" s="39"/>
    </row>
    <row r="7" spans="1:6" s="26" customFormat="1" ht="33" customHeight="1">
      <c r="A7" s="40" t="s">
        <v>334</v>
      </c>
      <c r="B7" s="40" t="s">
        <v>335</v>
      </c>
      <c r="C7" s="41" t="s">
        <v>336</v>
      </c>
      <c r="D7" s="34" t="s">
        <v>337</v>
      </c>
      <c r="E7" s="34" t="s">
        <v>338</v>
      </c>
      <c r="F7" s="34" t="s">
        <v>339</v>
      </c>
    </row>
    <row r="8" spans="1:6" s="26" customFormat="1" ht="24" customHeight="1">
      <c r="A8" s="40"/>
      <c r="B8" s="42" t="s">
        <v>340</v>
      </c>
      <c r="C8" s="43">
        <v>0.09</v>
      </c>
      <c r="D8" s="34" t="s">
        <v>341</v>
      </c>
      <c r="E8" s="35" t="s">
        <v>342</v>
      </c>
      <c r="F8" s="44">
        <v>89</v>
      </c>
    </row>
    <row r="9" spans="1:6" s="26" customFormat="1" ht="24" customHeight="1">
      <c r="A9" s="40"/>
      <c r="B9" s="42" t="s">
        <v>343</v>
      </c>
      <c r="C9" s="43">
        <v>0.09</v>
      </c>
      <c r="D9" s="13" t="s">
        <v>344</v>
      </c>
      <c r="E9" s="35" t="s">
        <v>342</v>
      </c>
      <c r="F9" s="34">
        <v>30</v>
      </c>
    </row>
    <row r="10" spans="1:6" s="26" customFormat="1" ht="24" customHeight="1">
      <c r="A10" s="40"/>
      <c r="B10" s="42" t="s">
        <v>345</v>
      </c>
      <c r="C10" s="43">
        <v>0.09</v>
      </c>
      <c r="D10" s="34" t="s">
        <v>341</v>
      </c>
      <c r="E10" s="35" t="s">
        <v>342</v>
      </c>
      <c r="F10" s="44">
        <v>16</v>
      </c>
    </row>
    <row r="11" spans="1:6" s="26" customFormat="1" ht="24" customHeight="1">
      <c r="A11" s="40"/>
      <c r="B11" s="42" t="s">
        <v>346</v>
      </c>
      <c r="C11" s="43">
        <v>0.09</v>
      </c>
      <c r="D11" s="34" t="s">
        <v>347</v>
      </c>
      <c r="E11" s="35" t="s">
        <v>342</v>
      </c>
      <c r="F11" s="44">
        <v>95</v>
      </c>
    </row>
    <row r="12" spans="1:6" s="26" customFormat="1" ht="24" customHeight="1">
      <c r="A12" s="40"/>
      <c r="B12" s="42" t="s">
        <v>348</v>
      </c>
      <c r="C12" s="43">
        <v>0.09</v>
      </c>
      <c r="D12" s="34" t="s">
        <v>341</v>
      </c>
      <c r="E12" s="35" t="s">
        <v>342</v>
      </c>
      <c r="F12" s="44">
        <v>10</v>
      </c>
    </row>
    <row r="13" spans="1:6" s="26" customFormat="1" ht="24" customHeight="1">
      <c r="A13" s="40"/>
      <c r="B13" s="42" t="s">
        <v>349</v>
      </c>
      <c r="C13" s="43">
        <v>0.09</v>
      </c>
      <c r="D13" s="34" t="s">
        <v>350</v>
      </c>
      <c r="E13" s="35" t="s">
        <v>342</v>
      </c>
      <c r="F13" s="44">
        <v>70</v>
      </c>
    </row>
    <row r="14" spans="1:6" s="26" customFormat="1" ht="24" customHeight="1">
      <c r="A14" s="40"/>
      <c r="B14" s="42" t="s">
        <v>351</v>
      </c>
      <c r="C14" s="43">
        <v>0.09</v>
      </c>
      <c r="D14" s="34" t="s">
        <v>347</v>
      </c>
      <c r="E14" s="35" t="s">
        <v>342</v>
      </c>
      <c r="F14" s="34">
        <v>100</v>
      </c>
    </row>
    <row r="15" spans="1:6" s="26" customFormat="1" ht="24" customHeight="1">
      <c r="A15" s="40"/>
      <c r="B15" s="42" t="s">
        <v>352</v>
      </c>
      <c r="C15" s="43">
        <v>0.09</v>
      </c>
      <c r="D15" s="34" t="s">
        <v>350</v>
      </c>
      <c r="E15" s="35" t="s">
        <v>342</v>
      </c>
      <c r="F15" s="34">
        <v>20</v>
      </c>
    </row>
    <row r="16" spans="1:6" s="26" customFormat="1" ht="24" customHeight="1">
      <c r="A16" s="40"/>
      <c r="B16" s="42" t="s">
        <v>353</v>
      </c>
      <c r="C16" s="43">
        <v>0.09</v>
      </c>
      <c r="D16" s="34" t="s">
        <v>347</v>
      </c>
      <c r="E16" s="35" t="s">
        <v>342</v>
      </c>
      <c r="F16" s="44">
        <v>100</v>
      </c>
    </row>
    <row r="17" spans="1:6" s="26" customFormat="1" ht="24" customHeight="1">
      <c r="A17" s="40"/>
      <c r="B17" s="42" t="s">
        <v>354</v>
      </c>
      <c r="C17" s="43">
        <v>0.09</v>
      </c>
      <c r="D17" s="34" t="s">
        <v>347</v>
      </c>
      <c r="E17" s="35" t="s">
        <v>342</v>
      </c>
      <c r="F17" s="44">
        <v>100</v>
      </c>
    </row>
    <row r="18" spans="1:6" s="26" customFormat="1" ht="24" customHeight="1">
      <c r="A18" s="40"/>
      <c r="B18" s="42" t="s">
        <v>355</v>
      </c>
      <c r="C18" s="43">
        <v>0.1</v>
      </c>
      <c r="D18" s="34" t="s">
        <v>347</v>
      </c>
      <c r="E18" s="35" t="s">
        <v>342</v>
      </c>
      <c r="F18" s="44">
        <v>95</v>
      </c>
    </row>
    <row r="19" ht="21" customHeight="1"/>
  </sheetData>
  <sheetProtection/>
  <mergeCells count="5">
    <mergeCell ref="A2:F2"/>
    <mergeCell ref="B5:C5"/>
    <mergeCell ref="E5:F5"/>
    <mergeCell ref="B6:F6"/>
    <mergeCell ref="A7:A18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21"/>
  <sheetViews>
    <sheetView zoomScaleSheetLayoutView="100" workbookViewId="0" topLeftCell="A1">
      <selection activeCell="J12" sqref="J12"/>
    </sheetView>
  </sheetViews>
  <sheetFormatPr defaultColWidth="9.00390625" defaultRowHeight="15"/>
  <cols>
    <col min="1" max="1" width="12.28125" style="1" customWidth="1"/>
    <col min="2" max="2" width="29.28125" style="1" customWidth="1"/>
    <col min="3" max="3" width="8.7109375" style="1" customWidth="1"/>
    <col min="4" max="4" width="9.421875" style="1" customWidth="1"/>
    <col min="5" max="5" width="12.00390625" style="1" customWidth="1"/>
    <col min="6" max="6" width="16.28125" style="1" customWidth="1"/>
    <col min="7" max="16384" width="9.00390625" style="1" customWidth="1"/>
  </cols>
  <sheetData>
    <row r="1" s="1" customFormat="1" ht="16.5" customHeight="1">
      <c r="A1" s="5" t="s">
        <v>356</v>
      </c>
    </row>
    <row r="2" spans="1:6" s="2" customFormat="1" ht="31.5" customHeight="1">
      <c r="A2" s="6" t="s">
        <v>357</v>
      </c>
      <c r="B2" s="6"/>
      <c r="C2" s="6"/>
      <c r="D2" s="6"/>
      <c r="E2" s="6"/>
      <c r="F2" s="6"/>
    </row>
    <row r="3" spans="1:6" s="3" customFormat="1" ht="22.5" customHeight="1">
      <c r="A3" s="7"/>
      <c r="B3" s="7"/>
      <c r="C3" s="7"/>
      <c r="D3" s="7"/>
      <c r="E3" s="6"/>
      <c r="F3" s="8"/>
    </row>
    <row r="4" spans="1:6" s="4" customFormat="1" ht="19.5" customHeight="1">
      <c r="A4" s="9"/>
      <c r="B4" s="9"/>
      <c r="C4" s="9"/>
      <c r="D4" s="9"/>
      <c r="E4" s="10" t="s">
        <v>358</v>
      </c>
      <c r="F4" s="10" t="s">
        <v>2</v>
      </c>
    </row>
    <row r="5" spans="1:6" s="2" customFormat="1" ht="24" customHeight="1">
      <c r="A5" s="11" t="s">
        <v>359</v>
      </c>
      <c r="B5" s="12" t="s">
        <v>360</v>
      </c>
      <c r="C5" s="13"/>
      <c r="D5" s="14"/>
      <c r="E5" s="11" t="s">
        <v>361</v>
      </c>
      <c r="F5" s="11" t="s">
        <v>330</v>
      </c>
    </row>
    <row r="6" spans="1:6" s="2" customFormat="1" ht="18.75" customHeight="1">
      <c r="A6" s="11" t="s">
        <v>362</v>
      </c>
      <c r="B6" s="15">
        <v>231</v>
      </c>
      <c r="C6" s="16"/>
      <c r="D6" s="16"/>
      <c r="E6" s="17" t="s">
        <v>363</v>
      </c>
      <c r="F6" s="15">
        <v>231</v>
      </c>
    </row>
    <row r="7" spans="1:6" s="2" customFormat="1" ht="21" customHeight="1">
      <c r="A7" s="11"/>
      <c r="B7" s="15"/>
      <c r="C7" s="16"/>
      <c r="D7" s="16"/>
      <c r="E7" s="17" t="s">
        <v>364</v>
      </c>
      <c r="F7" s="15"/>
    </row>
    <row r="8" spans="1:6" s="2" customFormat="1" ht="99" customHeight="1">
      <c r="A8" s="11" t="s">
        <v>365</v>
      </c>
      <c r="B8" s="18" t="s">
        <v>366</v>
      </c>
      <c r="C8" s="18"/>
      <c r="D8" s="18"/>
      <c r="E8" s="18"/>
      <c r="F8" s="18"/>
    </row>
    <row r="9" spans="1:6" s="2" customFormat="1" ht="99" customHeight="1">
      <c r="A9" s="11" t="s">
        <v>367</v>
      </c>
      <c r="B9" s="18" t="s">
        <v>368</v>
      </c>
      <c r="C9" s="18"/>
      <c r="D9" s="18"/>
      <c r="E9" s="18"/>
      <c r="F9" s="18"/>
    </row>
    <row r="10" spans="1:6" s="2" customFormat="1" ht="99" customHeight="1">
      <c r="A10" s="19" t="s">
        <v>369</v>
      </c>
      <c r="B10" s="20" t="s">
        <v>370</v>
      </c>
      <c r="C10" s="20"/>
      <c r="D10" s="20"/>
      <c r="E10" s="20"/>
      <c r="F10" s="20"/>
    </row>
    <row r="11" spans="1:6" s="2" customFormat="1" ht="21.75" customHeight="1">
      <c r="A11" s="21" t="s">
        <v>334</v>
      </c>
      <c r="B11" s="21" t="s">
        <v>335</v>
      </c>
      <c r="C11" s="22" t="s">
        <v>336</v>
      </c>
      <c r="D11" s="21" t="s">
        <v>337</v>
      </c>
      <c r="E11" s="21" t="s">
        <v>338</v>
      </c>
      <c r="F11" s="22" t="s">
        <v>339</v>
      </c>
    </row>
    <row r="12" spans="1:6" s="2" customFormat="1" ht="18" customHeight="1">
      <c r="A12" s="22"/>
      <c r="B12" s="23" t="s">
        <v>371</v>
      </c>
      <c r="C12" s="24">
        <v>0.2</v>
      </c>
      <c r="D12" s="22" t="s">
        <v>372</v>
      </c>
      <c r="E12" s="22" t="s">
        <v>342</v>
      </c>
      <c r="F12" s="22">
        <v>800000</v>
      </c>
    </row>
    <row r="13" spans="1:6" s="2" customFormat="1" ht="23.25" customHeight="1">
      <c r="A13" s="22"/>
      <c r="B13" s="25" t="s">
        <v>373</v>
      </c>
      <c r="C13" s="24">
        <v>0.2</v>
      </c>
      <c r="D13" s="22" t="s">
        <v>347</v>
      </c>
      <c r="E13" s="22" t="s">
        <v>342</v>
      </c>
      <c r="F13" s="22">
        <v>95</v>
      </c>
    </row>
    <row r="14" spans="1:6" s="2" customFormat="1" ht="18" customHeight="1">
      <c r="A14" s="22"/>
      <c r="B14" s="23" t="s">
        <v>374</v>
      </c>
      <c r="C14" s="24">
        <v>0.3</v>
      </c>
      <c r="D14" s="22" t="s">
        <v>347</v>
      </c>
      <c r="E14" s="22" t="s">
        <v>342</v>
      </c>
      <c r="F14" s="22">
        <v>95</v>
      </c>
    </row>
    <row r="15" spans="1:6" s="2" customFormat="1" ht="18" customHeight="1">
      <c r="A15" s="22"/>
      <c r="B15" s="23" t="s">
        <v>375</v>
      </c>
      <c r="C15" s="24">
        <v>0.3</v>
      </c>
      <c r="D15" s="22" t="s">
        <v>347</v>
      </c>
      <c r="E15" s="22" t="s">
        <v>342</v>
      </c>
      <c r="F15" s="22">
        <v>95</v>
      </c>
    </row>
    <row r="16" spans="1:6" s="2" customFormat="1" ht="18" customHeight="1">
      <c r="A16" s="22"/>
      <c r="B16" s="23"/>
      <c r="C16" s="22"/>
      <c r="D16" s="22"/>
      <c r="E16" s="22"/>
      <c r="F16" s="22"/>
    </row>
    <row r="17" spans="1:6" s="2" customFormat="1" ht="18" customHeight="1">
      <c r="A17" s="22"/>
      <c r="B17" s="23"/>
      <c r="C17" s="22"/>
      <c r="D17" s="22"/>
      <c r="E17" s="22"/>
      <c r="F17" s="22"/>
    </row>
    <row r="18" spans="1:256" s="2" customFormat="1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" customFormat="1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" customFormat="1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" customFormat="1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</sheetData>
  <sheetProtection/>
  <mergeCells count="9">
    <mergeCell ref="A2:F2"/>
    <mergeCell ref="A4:D4"/>
    <mergeCell ref="B5:D5"/>
    <mergeCell ref="B8:F8"/>
    <mergeCell ref="B9:F9"/>
    <mergeCell ref="B10:F10"/>
    <mergeCell ref="A6:A7"/>
    <mergeCell ref="A11:A17"/>
    <mergeCell ref="B6:D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showZeros="0" workbookViewId="0" topLeftCell="A1">
      <pane xSplit="2" ySplit="7" topLeftCell="C56" activePane="bottomRight" state="frozen"/>
      <selection pane="bottomRight" activeCell="C17" sqref="C17"/>
    </sheetView>
  </sheetViews>
  <sheetFormatPr defaultColWidth="6.8515625" defaultRowHeight="12.75" customHeight="1"/>
  <cols>
    <col min="1" max="1" width="9.7109375" style="27" customWidth="1"/>
    <col min="2" max="2" width="46.8515625" style="27" customWidth="1"/>
    <col min="3" max="5" width="12.57421875" style="150" customWidth="1"/>
    <col min="6" max="7" width="6.8515625" style="27" customWidth="1"/>
    <col min="8" max="10" width="12.57421875" style="27" hidden="1" customWidth="1"/>
    <col min="11" max="11" width="6.8515625" style="45" hidden="1" customWidth="1"/>
    <col min="12" max="16384" width="6.8515625" style="27" customWidth="1"/>
  </cols>
  <sheetData>
    <row r="1" ht="19.5" customHeight="1">
      <c r="A1" s="5" t="s">
        <v>70</v>
      </c>
    </row>
    <row r="2" spans="1:10" ht="25.5" customHeight="1">
      <c r="A2" s="151" t="s">
        <v>71</v>
      </c>
      <c r="B2" s="151"/>
      <c r="C2" s="152"/>
      <c r="D2" s="152"/>
      <c r="E2" s="152"/>
      <c r="H2" s="151"/>
      <c r="I2" s="151"/>
      <c r="J2" s="151"/>
    </row>
    <row r="3" spans="1:11" ht="19.5" customHeight="1">
      <c r="A3" s="119"/>
      <c r="B3" s="119"/>
      <c r="C3" s="153"/>
      <c r="D3" s="153"/>
      <c r="E3" s="154"/>
      <c r="H3" s="155" t="s">
        <v>72</v>
      </c>
      <c r="I3" s="155"/>
      <c r="J3" s="155"/>
      <c r="K3" s="155"/>
    </row>
    <row r="4" spans="1:10" ht="19.5" customHeight="1">
      <c r="A4" s="56">
        <f>'1、财政拨款收支总表'!A4:B4</f>
        <v>0</v>
      </c>
      <c r="B4" s="129"/>
      <c r="C4" s="156"/>
      <c r="D4" s="156"/>
      <c r="E4" s="157" t="s">
        <v>2</v>
      </c>
      <c r="H4" s="129"/>
      <c r="I4" s="129"/>
      <c r="J4" s="79"/>
    </row>
    <row r="5" spans="1:10" ht="19.5" customHeight="1">
      <c r="A5" s="80" t="s">
        <v>73</v>
      </c>
      <c r="B5" s="80"/>
      <c r="C5" s="158" t="s">
        <v>74</v>
      </c>
      <c r="D5" s="158"/>
      <c r="E5" s="158"/>
      <c r="H5" s="80" t="s">
        <v>75</v>
      </c>
      <c r="I5" s="80"/>
      <c r="J5" s="80"/>
    </row>
    <row r="6" spans="1:11" ht="19.5" customHeight="1">
      <c r="A6" s="80" t="s">
        <v>76</v>
      </c>
      <c r="B6" s="80" t="s">
        <v>77</v>
      </c>
      <c r="C6" s="158" t="s">
        <v>78</v>
      </c>
      <c r="D6" s="158" t="s">
        <v>79</v>
      </c>
      <c r="E6" s="158" t="s">
        <v>80</v>
      </c>
      <c r="H6" s="80" t="s">
        <v>78</v>
      </c>
      <c r="I6" s="80" t="s">
        <v>79</v>
      </c>
      <c r="J6" s="80" t="s">
        <v>80</v>
      </c>
      <c r="K6" s="45" t="s">
        <v>81</v>
      </c>
    </row>
    <row r="7" spans="1:11" s="148" customFormat="1" ht="19.5" customHeight="1">
      <c r="A7" s="116"/>
      <c r="B7" s="159" t="s">
        <v>82</v>
      </c>
      <c r="C7" s="160">
        <v>3244.4809999999998</v>
      </c>
      <c r="D7" s="160">
        <v>2521.5370000000003</v>
      </c>
      <c r="E7" s="160">
        <v>722.944</v>
      </c>
      <c r="H7" s="161" t="e">
        <f>H8+#REF!+#REF!+#REF!+#REF!+#REF!+H24+H27+H38+#REF!+H44+H49+#REF!+#REF!+#REF!+#REF!+#REF!+#REF!+H54+#REF!+H57+#REF!+#REF!+#REF!</f>
        <v>#REF!</v>
      </c>
      <c r="I7" s="161" t="e">
        <f>I8+#REF!+#REF!+#REF!+#REF!+#REF!+I24+I27+I38+#REF!+I44+I49+#REF!+#REF!+#REF!+#REF!+#REF!+#REF!+I54+#REF!+I57+#REF!+#REF!+#REF!</f>
        <v>#REF!</v>
      </c>
      <c r="J7" s="161" t="e">
        <f>J8+#REF!+#REF!+#REF!+#REF!+#REF!+J24+J27+J38+#REF!+J44+J49+#REF!+#REF!+#REF!+#REF!+#REF!+#REF!+J54+#REF!+J57+#REF!+#REF!+#REF!</f>
        <v>#REF!</v>
      </c>
      <c r="K7" s="171"/>
    </row>
    <row r="8" spans="1:11" s="149" customFormat="1" ht="19.5" customHeight="1">
      <c r="A8" s="162" t="s">
        <v>14</v>
      </c>
      <c r="B8" s="163" t="s">
        <v>83</v>
      </c>
      <c r="C8" s="164">
        <v>1084.483</v>
      </c>
      <c r="D8" s="164">
        <v>712.4830000000001</v>
      </c>
      <c r="E8" s="164">
        <v>372</v>
      </c>
      <c r="H8" s="165" t="e">
        <f>H9+#REF!+H13+H17+#REF!+#REF!+#REF!+#REF!+#REF!+#REF!+#REF!+#REF!+#REF!+#REF!+#REF!+#REF!+#REF!+H19+H21+#REF!+#REF!+#REF!+#REF!+#REF!+#REF!+#REF!+#REF!</f>
        <v>#REF!</v>
      </c>
      <c r="I8" s="165" t="e">
        <f>I9+#REF!+I13+I17+#REF!+#REF!+#REF!+#REF!+#REF!+#REF!+#REF!+#REF!+#REF!+#REF!+#REF!+#REF!+#REF!+I19+I21+#REF!+#REF!+#REF!+#REF!+#REF!+#REF!+#REF!+#REF!</f>
        <v>#REF!</v>
      </c>
      <c r="J8" s="165" t="e">
        <f>J9+#REF!+J13+J17+#REF!+#REF!+#REF!+#REF!+#REF!+#REF!+#REF!+#REF!+#REF!+#REF!+#REF!+#REF!+#REF!+J19+J21+#REF!+#REF!+#REF!+#REF!+#REF!+#REF!+#REF!+#REF!</f>
        <v>#REF!</v>
      </c>
      <c r="K8" s="172">
        <f>LEN(A8)</f>
        <v>3</v>
      </c>
    </row>
    <row r="9" spans="1:11" s="149" customFormat="1" ht="19.5" customHeight="1">
      <c r="A9" s="162" t="s">
        <v>84</v>
      </c>
      <c r="B9" s="163" t="s">
        <v>85</v>
      </c>
      <c r="C9" s="166">
        <v>27.907000000000004</v>
      </c>
      <c r="D9" s="166">
        <v>19.907000000000004</v>
      </c>
      <c r="E9" s="166">
        <v>8</v>
      </c>
      <c r="H9" s="167">
        <f>SUM(H10:H12)</f>
        <v>0</v>
      </c>
      <c r="I9" s="167">
        <f>SUM(I10:I12)</f>
        <v>0</v>
      </c>
      <c r="J9" s="167">
        <f>SUM(J10:J12)</f>
        <v>0</v>
      </c>
      <c r="K9" s="172">
        <f aca="true" t="shared" si="0" ref="K9:K18">LEN(A9)</f>
        <v>5</v>
      </c>
    </row>
    <row r="10" spans="1:11" s="148" customFormat="1" ht="19.5" customHeight="1">
      <c r="A10" s="168" t="s">
        <v>86</v>
      </c>
      <c r="B10" s="169" t="s">
        <v>87</v>
      </c>
      <c r="C10" s="160">
        <v>19.907000000000004</v>
      </c>
      <c r="D10" s="160">
        <v>19.907000000000004</v>
      </c>
      <c r="E10" s="160"/>
      <c r="H10" s="170">
        <f>I10+J10</f>
        <v>0</v>
      </c>
      <c r="I10" s="170"/>
      <c r="J10" s="170"/>
      <c r="K10" s="171">
        <f t="shared" si="0"/>
        <v>7</v>
      </c>
    </row>
    <row r="11" spans="1:11" s="148" customFormat="1" ht="19.5" customHeight="1">
      <c r="A11" s="168" t="s">
        <v>88</v>
      </c>
      <c r="B11" s="169" t="s">
        <v>89</v>
      </c>
      <c r="C11" s="160">
        <v>4</v>
      </c>
      <c r="D11" s="160">
        <v>0</v>
      </c>
      <c r="E11" s="160">
        <v>4</v>
      </c>
      <c r="H11" s="170">
        <f>I11+J11</f>
        <v>0</v>
      </c>
      <c r="I11" s="170"/>
      <c r="J11" s="170"/>
      <c r="K11" s="171">
        <f t="shared" si="0"/>
        <v>7</v>
      </c>
    </row>
    <row r="12" spans="1:11" s="148" customFormat="1" ht="19.5" customHeight="1">
      <c r="A12" s="168" t="s">
        <v>90</v>
      </c>
      <c r="B12" s="169" t="s">
        <v>91</v>
      </c>
      <c r="C12" s="160">
        <v>4</v>
      </c>
      <c r="D12" s="160">
        <v>0</v>
      </c>
      <c r="E12" s="160">
        <v>4</v>
      </c>
      <c r="H12" s="170">
        <f>I12+J12</f>
        <v>0</v>
      </c>
      <c r="I12" s="170"/>
      <c r="J12" s="170"/>
      <c r="K12" s="171">
        <f t="shared" si="0"/>
        <v>7</v>
      </c>
    </row>
    <row r="13" spans="1:11" s="149" customFormat="1" ht="19.5" customHeight="1">
      <c r="A13" s="162" t="s">
        <v>92</v>
      </c>
      <c r="B13" s="163" t="s">
        <v>93</v>
      </c>
      <c r="C13" s="166">
        <v>899.706</v>
      </c>
      <c r="D13" s="166">
        <v>550.706</v>
      </c>
      <c r="E13" s="166">
        <v>349</v>
      </c>
      <c r="H13" s="167">
        <f>SUM(H14:H16)</f>
        <v>0</v>
      </c>
      <c r="I13" s="167">
        <f>SUM(I14:I16)</f>
        <v>0</v>
      </c>
      <c r="J13" s="167">
        <f>SUM(J14:J16)</f>
        <v>0</v>
      </c>
      <c r="K13" s="172">
        <f t="shared" si="0"/>
        <v>5</v>
      </c>
    </row>
    <row r="14" spans="1:11" s="148" customFormat="1" ht="19.5" customHeight="1">
      <c r="A14" s="168" t="s">
        <v>94</v>
      </c>
      <c r="B14" s="169" t="s">
        <v>87</v>
      </c>
      <c r="C14" s="160">
        <v>550.706</v>
      </c>
      <c r="D14" s="160">
        <v>550.706</v>
      </c>
      <c r="E14" s="160"/>
      <c r="H14" s="170">
        <f>I14+J14</f>
        <v>0</v>
      </c>
      <c r="I14" s="170"/>
      <c r="J14" s="170"/>
      <c r="K14" s="171">
        <f t="shared" si="0"/>
        <v>7</v>
      </c>
    </row>
    <row r="15" spans="1:11" s="148" customFormat="1" ht="19.5" customHeight="1">
      <c r="A15" s="168" t="s">
        <v>95</v>
      </c>
      <c r="B15" s="169" t="s">
        <v>96</v>
      </c>
      <c r="C15" s="160">
        <v>5</v>
      </c>
      <c r="D15" s="160">
        <v>0</v>
      </c>
      <c r="E15" s="160">
        <v>5</v>
      </c>
      <c r="H15" s="170">
        <f>I15+J15</f>
        <v>0</v>
      </c>
      <c r="I15" s="170"/>
      <c r="J15" s="170"/>
      <c r="K15" s="171">
        <f t="shared" si="0"/>
        <v>7</v>
      </c>
    </row>
    <row r="16" spans="1:11" s="148" customFormat="1" ht="19.5" customHeight="1">
      <c r="A16" s="168" t="s">
        <v>97</v>
      </c>
      <c r="B16" s="169" t="s">
        <v>98</v>
      </c>
      <c r="C16" s="160">
        <v>344</v>
      </c>
      <c r="D16" s="160">
        <v>0</v>
      </c>
      <c r="E16" s="160">
        <v>344</v>
      </c>
      <c r="H16" s="170">
        <f>I16+J16</f>
        <v>0</v>
      </c>
      <c r="I16" s="170"/>
      <c r="J16" s="170"/>
      <c r="K16" s="171">
        <f t="shared" si="0"/>
        <v>7</v>
      </c>
    </row>
    <row r="17" spans="1:11" s="149" customFormat="1" ht="19.5" customHeight="1">
      <c r="A17" s="162" t="s">
        <v>99</v>
      </c>
      <c r="B17" s="163" t="s">
        <v>100</v>
      </c>
      <c r="C17" s="166">
        <v>75.448</v>
      </c>
      <c r="D17" s="166">
        <v>70.448</v>
      </c>
      <c r="E17" s="166">
        <v>5</v>
      </c>
      <c r="H17" s="167">
        <f>SUM(H18:H18)</f>
        <v>0</v>
      </c>
      <c r="I17" s="167">
        <f>SUM(I18:I18)</f>
        <v>0</v>
      </c>
      <c r="J17" s="167">
        <f>SUM(J18:J18)</f>
        <v>0</v>
      </c>
      <c r="K17" s="172">
        <f t="shared" si="0"/>
        <v>5</v>
      </c>
    </row>
    <row r="18" spans="1:11" s="148" customFormat="1" ht="19.5" customHeight="1">
      <c r="A18" s="168" t="s">
        <v>101</v>
      </c>
      <c r="B18" s="169" t="s">
        <v>102</v>
      </c>
      <c r="C18" s="160">
        <v>75.448</v>
      </c>
      <c r="D18" s="160">
        <v>70.448</v>
      </c>
      <c r="E18" s="160">
        <v>5</v>
      </c>
      <c r="H18" s="170">
        <f>I18+J18</f>
        <v>0</v>
      </c>
      <c r="I18" s="170"/>
      <c r="J18" s="170"/>
      <c r="K18" s="171">
        <f t="shared" si="0"/>
        <v>7</v>
      </c>
    </row>
    <row r="19" spans="1:11" s="149" customFormat="1" ht="19.5" customHeight="1">
      <c r="A19" s="162" t="s">
        <v>103</v>
      </c>
      <c r="B19" s="163" t="s">
        <v>104</v>
      </c>
      <c r="C19" s="166">
        <v>5</v>
      </c>
      <c r="D19" s="166">
        <v>0</v>
      </c>
      <c r="E19" s="166">
        <v>5</v>
      </c>
      <c r="H19" s="167">
        <f>SUM(H20:H20)</f>
        <v>0</v>
      </c>
      <c r="I19" s="167">
        <f>SUM(I20:I20)</f>
        <v>0</v>
      </c>
      <c r="J19" s="167">
        <f>SUM(J20:J20)</f>
        <v>0</v>
      </c>
      <c r="K19" s="172">
        <f aca="true" t="shared" si="1" ref="K19:K26">LEN(A19)</f>
        <v>5</v>
      </c>
    </row>
    <row r="20" spans="1:11" s="148" customFormat="1" ht="19.5" customHeight="1">
      <c r="A20" s="168" t="s">
        <v>105</v>
      </c>
      <c r="B20" s="169" t="s">
        <v>106</v>
      </c>
      <c r="C20" s="160">
        <v>5</v>
      </c>
      <c r="D20" s="160">
        <v>0</v>
      </c>
      <c r="E20" s="160">
        <v>5</v>
      </c>
      <c r="H20" s="170">
        <f>I20+J20</f>
        <v>0</v>
      </c>
      <c r="I20" s="170"/>
      <c r="J20" s="170"/>
      <c r="K20" s="171">
        <f t="shared" si="1"/>
        <v>7</v>
      </c>
    </row>
    <row r="21" spans="1:11" s="149" customFormat="1" ht="19.5" customHeight="1">
      <c r="A21" s="162" t="s">
        <v>107</v>
      </c>
      <c r="B21" s="163" t="s">
        <v>108</v>
      </c>
      <c r="C21" s="166">
        <v>76.422</v>
      </c>
      <c r="D21" s="166">
        <v>71.422</v>
      </c>
      <c r="E21" s="166">
        <v>5</v>
      </c>
      <c r="H21" s="167">
        <f>SUM(H22:H23)</f>
        <v>0</v>
      </c>
      <c r="I21" s="167">
        <f>SUM(I22:I23)</f>
        <v>0</v>
      </c>
      <c r="J21" s="167">
        <f>SUM(J22:J23)</f>
        <v>0</v>
      </c>
      <c r="K21" s="172">
        <f t="shared" si="1"/>
        <v>5</v>
      </c>
    </row>
    <row r="22" spans="1:11" s="148" customFormat="1" ht="19.5" customHeight="1">
      <c r="A22" s="168" t="s">
        <v>109</v>
      </c>
      <c r="B22" s="169" t="s">
        <v>87</v>
      </c>
      <c r="C22" s="160">
        <v>71.422</v>
      </c>
      <c r="D22" s="160">
        <v>71.422</v>
      </c>
      <c r="E22" s="160"/>
      <c r="H22" s="170">
        <f>I22+J22</f>
        <v>0</v>
      </c>
      <c r="I22" s="170"/>
      <c r="J22" s="170"/>
      <c r="K22" s="171">
        <f t="shared" si="1"/>
        <v>7</v>
      </c>
    </row>
    <row r="23" spans="1:11" s="148" customFormat="1" ht="19.5" customHeight="1">
      <c r="A23" s="168" t="s">
        <v>110</v>
      </c>
      <c r="B23" s="169" t="s">
        <v>111</v>
      </c>
      <c r="C23" s="160">
        <v>5</v>
      </c>
      <c r="D23" s="160">
        <v>0</v>
      </c>
      <c r="E23" s="160">
        <v>5</v>
      </c>
      <c r="H23" s="170">
        <f>I23+J23</f>
        <v>0</v>
      </c>
      <c r="I23" s="170"/>
      <c r="J23" s="170"/>
      <c r="K23" s="171">
        <f t="shared" si="1"/>
        <v>7</v>
      </c>
    </row>
    <row r="24" spans="1:11" s="149" customFormat="1" ht="19.5" customHeight="1">
      <c r="A24" s="162" t="s">
        <v>28</v>
      </c>
      <c r="B24" s="163" t="s">
        <v>112</v>
      </c>
      <c r="C24" s="166">
        <v>68.862</v>
      </c>
      <c r="D24" s="166">
        <v>68.862</v>
      </c>
      <c r="E24" s="166">
        <v>0</v>
      </c>
      <c r="H24" s="167" t="e">
        <f>SUM(H25,#REF!,#REF!,#REF!,#REF!,#REF!)</f>
        <v>#REF!</v>
      </c>
      <c r="I24" s="167" t="e">
        <f>SUM(I25,#REF!,#REF!,#REF!,#REF!,#REF!)</f>
        <v>#REF!</v>
      </c>
      <c r="J24" s="167" t="e">
        <f>SUM(J25,#REF!,#REF!,#REF!,#REF!,#REF!)</f>
        <v>#REF!</v>
      </c>
      <c r="K24" s="172">
        <f t="shared" si="1"/>
        <v>3</v>
      </c>
    </row>
    <row r="25" spans="1:11" s="149" customFormat="1" ht="19.5" customHeight="1">
      <c r="A25" s="162" t="s">
        <v>113</v>
      </c>
      <c r="B25" s="163" t="s">
        <v>114</v>
      </c>
      <c r="C25" s="166">
        <v>68.862</v>
      </c>
      <c r="D25" s="166">
        <v>68.862</v>
      </c>
      <c r="E25" s="166">
        <v>0</v>
      </c>
      <c r="H25" s="167">
        <f>SUM(H26:H26)</f>
        <v>0</v>
      </c>
      <c r="I25" s="167">
        <f>SUM(I26:I26)</f>
        <v>0</v>
      </c>
      <c r="J25" s="167">
        <f>SUM(J26:J26)</f>
        <v>0</v>
      </c>
      <c r="K25" s="172">
        <f t="shared" si="1"/>
        <v>5</v>
      </c>
    </row>
    <row r="26" spans="1:11" s="148" customFormat="1" ht="19.5" customHeight="1">
      <c r="A26" s="168" t="s">
        <v>115</v>
      </c>
      <c r="B26" s="169" t="s">
        <v>116</v>
      </c>
      <c r="C26" s="160">
        <v>68.862</v>
      </c>
      <c r="D26" s="160">
        <v>68.862</v>
      </c>
      <c r="E26" s="160"/>
      <c r="H26" s="170">
        <f>I26+J26</f>
        <v>0</v>
      </c>
      <c r="I26" s="170"/>
      <c r="J26" s="170"/>
      <c r="K26" s="171">
        <f t="shared" si="1"/>
        <v>7</v>
      </c>
    </row>
    <row r="27" spans="1:11" s="149" customFormat="1" ht="19.5" customHeight="1">
      <c r="A27" s="162" t="s">
        <v>30</v>
      </c>
      <c r="B27" s="163" t="s">
        <v>117</v>
      </c>
      <c r="C27" s="166">
        <v>888.523</v>
      </c>
      <c r="D27" s="166">
        <v>828.523</v>
      </c>
      <c r="E27" s="166">
        <v>60</v>
      </c>
      <c r="H27" s="167" t="e">
        <f>H28+H30+#REF!+H32+#REF!+#REF!+#REF!+#REF!+#REF!+#REF!+#REF!+#REF!+#REF!+#REF!+#REF!+#REF!+#REF!+#REF!+H36+#REF!+#REF!</f>
        <v>#REF!</v>
      </c>
      <c r="I27" s="167" t="e">
        <f>I28+I30+#REF!+I32+#REF!+#REF!+#REF!+#REF!+#REF!+#REF!+#REF!+#REF!+#REF!+#REF!+#REF!+#REF!+#REF!+#REF!+I36+#REF!+#REF!</f>
        <v>#REF!</v>
      </c>
      <c r="J27" s="167" t="e">
        <f>J28+J30+#REF!+J32+#REF!+#REF!+#REF!+#REF!+#REF!+#REF!+#REF!+#REF!+#REF!+#REF!+#REF!+#REF!+#REF!+#REF!+J36+#REF!+#REF!</f>
        <v>#REF!</v>
      </c>
      <c r="K27" s="172">
        <f aca="true" t="shared" si="2" ref="K27:K37">LEN(A27)</f>
        <v>3</v>
      </c>
    </row>
    <row r="28" spans="1:11" s="149" customFormat="1" ht="19.5" customHeight="1">
      <c r="A28" s="162" t="s">
        <v>118</v>
      </c>
      <c r="B28" s="163" t="s">
        <v>119</v>
      </c>
      <c r="C28" s="166">
        <v>562.604</v>
      </c>
      <c r="D28" s="166">
        <v>562.604</v>
      </c>
      <c r="E28" s="166">
        <v>0</v>
      </c>
      <c r="H28" s="167">
        <f>SUM(H29:H29)</f>
        <v>0</v>
      </c>
      <c r="I28" s="167">
        <f>SUM(I29:I29)</f>
        <v>0</v>
      </c>
      <c r="J28" s="167">
        <f>SUM(J29:J29)</f>
        <v>0</v>
      </c>
      <c r="K28" s="172">
        <f t="shared" si="2"/>
        <v>5</v>
      </c>
    </row>
    <row r="29" spans="1:11" s="148" customFormat="1" ht="19.5" customHeight="1">
      <c r="A29" s="168" t="s">
        <v>120</v>
      </c>
      <c r="B29" s="169" t="s">
        <v>121</v>
      </c>
      <c r="C29" s="160">
        <v>562.604</v>
      </c>
      <c r="D29" s="160">
        <v>562.604</v>
      </c>
      <c r="E29" s="160"/>
      <c r="H29" s="170">
        <f>I29+J29</f>
        <v>0</v>
      </c>
      <c r="I29" s="170"/>
      <c r="J29" s="170"/>
      <c r="K29" s="171">
        <f t="shared" si="2"/>
        <v>7</v>
      </c>
    </row>
    <row r="30" spans="1:11" s="149" customFormat="1" ht="19.5" customHeight="1">
      <c r="A30" s="162" t="s">
        <v>122</v>
      </c>
      <c r="B30" s="163" t="s">
        <v>123</v>
      </c>
      <c r="C30" s="166">
        <v>60</v>
      </c>
      <c r="D30" s="166">
        <v>0</v>
      </c>
      <c r="E30" s="166">
        <v>60</v>
      </c>
      <c r="H30" s="167">
        <f>SUM(H31:H31)</f>
        <v>0</v>
      </c>
      <c r="I30" s="167">
        <f>SUM(I31:I31)</f>
        <v>0</v>
      </c>
      <c r="J30" s="167">
        <f>SUM(J31:J31)</f>
        <v>0</v>
      </c>
      <c r="K30" s="172">
        <f t="shared" si="2"/>
        <v>5</v>
      </c>
    </row>
    <row r="31" spans="1:11" s="148" customFormat="1" ht="19.5" customHeight="1">
      <c r="A31" s="168" t="s">
        <v>124</v>
      </c>
      <c r="B31" s="169" t="s">
        <v>125</v>
      </c>
      <c r="C31" s="160">
        <v>60</v>
      </c>
      <c r="D31" s="160">
        <v>0</v>
      </c>
      <c r="E31" s="160">
        <v>60</v>
      </c>
      <c r="H31" s="170">
        <f>I31+J31</f>
        <v>0</v>
      </c>
      <c r="I31" s="170"/>
      <c r="J31" s="170"/>
      <c r="K31" s="171">
        <f t="shared" si="2"/>
        <v>7</v>
      </c>
    </row>
    <row r="32" spans="1:11" s="149" customFormat="1" ht="19.5" customHeight="1">
      <c r="A32" s="162" t="s">
        <v>126</v>
      </c>
      <c r="B32" s="163" t="s">
        <v>127</v>
      </c>
      <c r="C32" s="166">
        <v>204.769</v>
      </c>
      <c r="D32" s="166">
        <v>204.769</v>
      </c>
      <c r="E32" s="166">
        <v>0</v>
      </c>
      <c r="H32" s="167">
        <f>SUM(H33:H35)</f>
        <v>0</v>
      </c>
      <c r="I32" s="167">
        <f>SUM(I33:I35)</f>
        <v>0</v>
      </c>
      <c r="J32" s="167">
        <f>SUM(J33:J35)</f>
        <v>0</v>
      </c>
      <c r="K32" s="172">
        <f t="shared" si="2"/>
        <v>5</v>
      </c>
    </row>
    <row r="33" spans="1:11" s="148" customFormat="1" ht="19.5" customHeight="1">
      <c r="A33" s="168" t="s">
        <v>128</v>
      </c>
      <c r="B33" s="169" t="s">
        <v>129</v>
      </c>
      <c r="C33" s="160">
        <v>113.846</v>
      </c>
      <c r="D33" s="160">
        <v>113.846</v>
      </c>
      <c r="E33" s="160"/>
      <c r="H33" s="170">
        <f>I33+J33</f>
        <v>0</v>
      </c>
      <c r="I33" s="170"/>
      <c r="J33" s="170"/>
      <c r="K33" s="171">
        <f t="shared" si="2"/>
        <v>7</v>
      </c>
    </row>
    <row r="34" spans="1:11" s="148" customFormat="1" ht="19.5" customHeight="1">
      <c r="A34" s="168" t="s">
        <v>130</v>
      </c>
      <c r="B34" s="169" t="s">
        <v>131</v>
      </c>
      <c r="C34" s="160">
        <v>56.923</v>
      </c>
      <c r="D34" s="160">
        <v>56.923</v>
      </c>
      <c r="E34" s="160"/>
      <c r="H34" s="170">
        <f>I34+J34</f>
        <v>0</v>
      </c>
      <c r="I34" s="170"/>
      <c r="J34" s="170"/>
      <c r="K34" s="171">
        <f t="shared" si="2"/>
        <v>7</v>
      </c>
    </row>
    <row r="35" spans="1:11" s="148" customFormat="1" ht="19.5" customHeight="1">
      <c r="A35" s="168" t="s">
        <v>132</v>
      </c>
      <c r="B35" s="169" t="s">
        <v>133</v>
      </c>
      <c r="C35" s="160">
        <v>34</v>
      </c>
      <c r="D35" s="160">
        <v>34</v>
      </c>
      <c r="E35" s="160"/>
      <c r="H35" s="170">
        <f>I35+J35</f>
        <v>0</v>
      </c>
      <c r="I35" s="170"/>
      <c r="J35" s="170"/>
      <c r="K35" s="171">
        <f t="shared" si="2"/>
        <v>7</v>
      </c>
    </row>
    <row r="36" spans="1:11" s="149" customFormat="1" ht="19.5" customHeight="1">
      <c r="A36" s="162" t="s">
        <v>134</v>
      </c>
      <c r="B36" s="163" t="s">
        <v>135</v>
      </c>
      <c r="C36" s="166">
        <v>61.149999999999984</v>
      </c>
      <c r="D36" s="166">
        <v>61.149999999999984</v>
      </c>
      <c r="E36" s="166">
        <v>0</v>
      </c>
      <c r="H36" s="167">
        <f>SUM(H37:H37)</f>
        <v>0</v>
      </c>
      <c r="I36" s="167">
        <f>SUM(I37:I37)</f>
        <v>0</v>
      </c>
      <c r="J36" s="167">
        <f>SUM(J37:J37)</f>
        <v>0</v>
      </c>
      <c r="K36" s="172">
        <f t="shared" si="2"/>
        <v>5</v>
      </c>
    </row>
    <row r="37" spans="1:11" s="148" customFormat="1" ht="19.5" customHeight="1">
      <c r="A37" s="168" t="s">
        <v>136</v>
      </c>
      <c r="B37" s="169" t="s">
        <v>102</v>
      </c>
      <c r="C37" s="160">
        <v>61.149999999999984</v>
      </c>
      <c r="D37" s="160">
        <v>61.149999999999984</v>
      </c>
      <c r="E37" s="160"/>
      <c r="H37" s="170">
        <f>I37+J37</f>
        <v>0</v>
      </c>
      <c r="I37" s="170"/>
      <c r="J37" s="170"/>
      <c r="K37" s="171">
        <f t="shared" si="2"/>
        <v>7</v>
      </c>
    </row>
    <row r="38" spans="1:11" s="149" customFormat="1" ht="19.5" customHeight="1">
      <c r="A38" s="162" t="s">
        <v>32</v>
      </c>
      <c r="B38" s="163" t="s">
        <v>137</v>
      </c>
      <c r="C38" s="166">
        <v>81.549</v>
      </c>
      <c r="D38" s="166">
        <v>76.549</v>
      </c>
      <c r="E38" s="166">
        <v>5</v>
      </c>
      <c r="H38" s="167" t="e">
        <f>#REF!+#REF!+#REF!+#REF!+#REF!+H39+H41+#REF!+#REF!+#REF!+#REF!+#REF!+#REF!</f>
        <v>#REF!</v>
      </c>
      <c r="I38" s="167" t="e">
        <f>#REF!+#REF!+#REF!+#REF!+#REF!+I39+I41+#REF!+#REF!+#REF!+#REF!+#REF!+#REF!</f>
        <v>#REF!</v>
      </c>
      <c r="J38" s="167" t="e">
        <f>#REF!+#REF!+#REF!+#REF!+#REF!+J39+J41+#REF!+#REF!+#REF!+#REF!+#REF!+#REF!</f>
        <v>#REF!</v>
      </c>
      <c r="K38" s="172">
        <f aca="true" t="shared" si="3" ref="K38:K43">LEN(A38)</f>
        <v>3</v>
      </c>
    </row>
    <row r="39" spans="1:11" s="149" customFormat="1" ht="19.5" customHeight="1">
      <c r="A39" s="162" t="s">
        <v>138</v>
      </c>
      <c r="B39" s="163" t="s">
        <v>139</v>
      </c>
      <c r="C39" s="166">
        <v>5</v>
      </c>
      <c r="D39" s="166">
        <v>0</v>
      </c>
      <c r="E39" s="166">
        <v>5</v>
      </c>
      <c r="H39" s="167">
        <f>SUM(H40:H40)</f>
        <v>0</v>
      </c>
      <c r="I39" s="167">
        <f>SUM(I40:I40)</f>
        <v>0</v>
      </c>
      <c r="J39" s="167">
        <f>SUM(J40:J40)</f>
        <v>0</v>
      </c>
      <c r="K39" s="172">
        <f t="shared" si="3"/>
        <v>5</v>
      </c>
    </row>
    <row r="40" spans="1:11" s="148" customFormat="1" ht="19.5" customHeight="1">
      <c r="A40" s="168" t="s">
        <v>140</v>
      </c>
      <c r="B40" s="169" t="s">
        <v>141</v>
      </c>
      <c r="C40" s="160">
        <v>5</v>
      </c>
      <c r="D40" s="160">
        <v>0</v>
      </c>
      <c r="E40" s="160">
        <v>5</v>
      </c>
      <c r="H40" s="170">
        <f>I40+J40</f>
        <v>0</v>
      </c>
      <c r="I40" s="170"/>
      <c r="J40" s="170"/>
      <c r="K40" s="171">
        <f t="shared" si="3"/>
        <v>7</v>
      </c>
    </row>
    <row r="41" spans="1:11" s="149" customFormat="1" ht="19.5" customHeight="1">
      <c r="A41" s="162" t="s">
        <v>142</v>
      </c>
      <c r="B41" s="163" t="s">
        <v>143</v>
      </c>
      <c r="C41" s="166">
        <v>76.549</v>
      </c>
      <c r="D41" s="166">
        <v>76.549</v>
      </c>
      <c r="E41" s="166">
        <v>0</v>
      </c>
      <c r="H41" s="167">
        <f>SUM(H42:H43)</f>
        <v>0</v>
      </c>
      <c r="I41" s="167">
        <f>SUM(I42:I43)</f>
        <v>0</v>
      </c>
      <c r="J41" s="167">
        <f>SUM(J42:J43)</f>
        <v>0</v>
      </c>
      <c r="K41" s="172">
        <f t="shared" si="3"/>
        <v>5</v>
      </c>
    </row>
    <row r="42" spans="1:11" s="148" customFormat="1" ht="19.5" customHeight="1">
      <c r="A42" s="168" t="s">
        <v>144</v>
      </c>
      <c r="B42" s="169" t="s">
        <v>145</v>
      </c>
      <c r="C42" s="160">
        <v>41.64</v>
      </c>
      <c r="D42" s="160">
        <v>41.64</v>
      </c>
      <c r="E42" s="160"/>
      <c r="H42" s="170">
        <f>I42+J42</f>
        <v>0</v>
      </c>
      <c r="I42" s="170"/>
      <c r="J42" s="170"/>
      <c r="K42" s="171">
        <f t="shared" si="3"/>
        <v>7</v>
      </c>
    </row>
    <row r="43" spans="1:11" s="148" customFormat="1" ht="19.5" customHeight="1">
      <c r="A43" s="168" t="s">
        <v>146</v>
      </c>
      <c r="B43" s="169" t="s">
        <v>147</v>
      </c>
      <c r="C43" s="160">
        <v>34.909</v>
      </c>
      <c r="D43" s="160">
        <v>34.909</v>
      </c>
      <c r="E43" s="160"/>
      <c r="H43" s="170">
        <f>I43+J43</f>
        <v>0</v>
      </c>
      <c r="I43" s="170"/>
      <c r="J43" s="170"/>
      <c r="K43" s="171">
        <f t="shared" si="3"/>
        <v>7</v>
      </c>
    </row>
    <row r="44" spans="1:11" s="149" customFormat="1" ht="19.5" customHeight="1">
      <c r="A44" s="162" t="s">
        <v>36</v>
      </c>
      <c r="B44" s="163" t="s">
        <v>148</v>
      </c>
      <c r="C44" s="166">
        <v>380.922</v>
      </c>
      <c r="D44" s="166">
        <v>149.92200000000003</v>
      </c>
      <c r="E44" s="166">
        <v>231</v>
      </c>
      <c r="H44" s="167" t="e">
        <f>H45+#REF!+#REF!+H47+#REF!+#REF!</f>
        <v>#REF!</v>
      </c>
      <c r="I44" s="167" t="e">
        <f>I45+#REF!+#REF!+I47+#REF!+#REF!</f>
        <v>#REF!</v>
      </c>
      <c r="J44" s="167" t="e">
        <f>J45+#REF!+#REF!+J47+#REF!+#REF!</f>
        <v>#REF!</v>
      </c>
      <c r="K44" s="172">
        <f aca="true" t="shared" si="4" ref="K44:K51">LEN(A44)</f>
        <v>3</v>
      </c>
    </row>
    <row r="45" spans="1:11" s="149" customFormat="1" ht="19.5" customHeight="1">
      <c r="A45" s="162" t="s">
        <v>149</v>
      </c>
      <c r="B45" s="163" t="s">
        <v>150</v>
      </c>
      <c r="C45" s="166">
        <v>149.92200000000003</v>
      </c>
      <c r="D45" s="166">
        <v>149.92200000000003</v>
      </c>
      <c r="E45" s="166">
        <v>0</v>
      </c>
      <c r="H45" s="167">
        <f>SUM(H46:H46)</f>
        <v>0</v>
      </c>
      <c r="I45" s="167">
        <f>SUM(I46:I46)</f>
        <v>0</v>
      </c>
      <c r="J45" s="167">
        <f>SUM(J46:J46)</f>
        <v>0</v>
      </c>
      <c r="K45" s="172">
        <f t="shared" si="4"/>
        <v>5</v>
      </c>
    </row>
    <row r="46" spans="1:11" s="148" customFormat="1" ht="19.5" customHeight="1">
      <c r="A46" s="168" t="s">
        <v>151</v>
      </c>
      <c r="B46" s="169" t="s">
        <v>152</v>
      </c>
      <c r="C46" s="160">
        <v>149.92200000000003</v>
      </c>
      <c r="D46" s="160">
        <v>149.92200000000003</v>
      </c>
      <c r="E46" s="160"/>
      <c r="H46" s="170">
        <f>I46+J46</f>
        <v>0</v>
      </c>
      <c r="I46" s="170"/>
      <c r="J46" s="170"/>
      <c r="K46" s="171">
        <f t="shared" si="4"/>
        <v>7</v>
      </c>
    </row>
    <row r="47" spans="1:11" s="149" customFormat="1" ht="19.5" customHeight="1">
      <c r="A47" s="162" t="s">
        <v>153</v>
      </c>
      <c r="B47" s="163" t="s">
        <v>154</v>
      </c>
      <c r="C47" s="166">
        <v>231</v>
      </c>
      <c r="D47" s="166">
        <v>0</v>
      </c>
      <c r="E47" s="166">
        <v>231</v>
      </c>
      <c r="H47" s="167">
        <f>H48</f>
        <v>0</v>
      </c>
      <c r="I47" s="167">
        <f>I48</f>
        <v>0</v>
      </c>
      <c r="J47" s="167">
        <f>J48</f>
        <v>0</v>
      </c>
      <c r="K47" s="172">
        <f t="shared" si="4"/>
        <v>5</v>
      </c>
    </row>
    <row r="48" spans="1:11" s="148" customFormat="1" ht="19.5" customHeight="1">
      <c r="A48" s="168" t="s">
        <v>155</v>
      </c>
      <c r="B48" s="169" t="s">
        <v>156</v>
      </c>
      <c r="C48" s="160">
        <v>231</v>
      </c>
      <c r="D48" s="160">
        <v>0</v>
      </c>
      <c r="E48" s="160">
        <v>231</v>
      </c>
      <c r="H48" s="170">
        <f>I48+J48</f>
        <v>0</v>
      </c>
      <c r="I48" s="170"/>
      <c r="J48" s="170"/>
      <c r="K48" s="171">
        <f t="shared" si="4"/>
        <v>7</v>
      </c>
    </row>
    <row r="49" spans="1:11" s="149" customFormat="1" ht="19.5" customHeight="1">
      <c r="A49" s="162" t="s">
        <v>38</v>
      </c>
      <c r="B49" s="163" t="s">
        <v>157</v>
      </c>
      <c r="C49" s="166">
        <v>650.758</v>
      </c>
      <c r="D49" s="166">
        <v>599.8140000000001</v>
      </c>
      <c r="E49" s="166">
        <v>50.944</v>
      </c>
      <c r="H49" s="167" t="e">
        <f>H50+#REF!+#REF!+#REF!+H52+#REF!+#REF!+#REF!</f>
        <v>#REF!</v>
      </c>
      <c r="I49" s="167" t="e">
        <f>I50+#REF!+#REF!+#REF!+I52+#REF!+#REF!+#REF!</f>
        <v>#REF!</v>
      </c>
      <c r="J49" s="167" t="e">
        <f>J50+#REF!+#REF!+#REF!+J52+#REF!+#REF!+#REF!</f>
        <v>#REF!</v>
      </c>
      <c r="K49" s="172">
        <f t="shared" si="4"/>
        <v>3</v>
      </c>
    </row>
    <row r="50" spans="1:11" s="149" customFormat="1" ht="19.5" customHeight="1">
      <c r="A50" s="162" t="s">
        <v>158</v>
      </c>
      <c r="B50" s="163" t="s">
        <v>159</v>
      </c>
      <c r="C50" s="166">
        <v>610.758</v>
      </c>
      <c r="D50" s="166">
        <v>599.8140000000001</v>
      </c>
      <c r="E50" s="166">
        <v>10.944</v>
      </c>
      <c r="H50" s="167">
        <f>SUM(H51:H51)</f>
        <v>0</v>
      </c>
      <c r="I50" s="167">
        <f>SUM(I51:I51)</f>
        <v>0</v>
      </c>
      <c r="J50" s="167">
        <f>SUM(J51:J51)</f>
        <v>0</v>
      </c>
      <c r="K50" s="172">
        <f t="shared" si="4"/>
        <v>5</v>
      </c>
    </row>
    <row r="51" spans="1:11" s="148" customFormat="1" ht="19.5" customHeight="1">
      <c r="A51" s="168" t="s">
        <v>160</v>
      </c>
      <c r="B51" s="169" t="s">
        <v>102</v>
      </c>
      <c r="C51" s="160">
        <v>610.758</v>
      </c>
      <c r="D51" s="160">
        <v>599.8140000000001</v>
      </c>
      <c r="E51" s="160">
        <v>10.944</v>
      </c>
      <c r="H51" s="170">
        <f>I51+J51</f>
        <v>0</v>
      </c>
      <c r="I51" s="170"/>
      <c r="J51" s="170"/>
      <c r="K51" s="171">
        <f t="shared" si="4"/>
        <v>7</v>
      </c>
    </row>
    <row r="52" spans="1:11" s="149" customFormat="1" ht="19.5" customHeight="1">
      <c r="A52" s="162" t="s">
        <v>161</v>
      </c>
      <c r="B52" s="163" t="s">
        <v>162</v>
      </c>
      <c r="C52" s="166">
        <v>40</v>
      </c>
      <c r="D52" s="166">
        <v>0</v>
      </c>
      <c r="E52" s="166">
        <v>40</v>
      </c>
      <c r="H52" s="167">
        <f>SUM(H53:H53)</f>
        <v>0</v>
      </c>
      <c r="I52" s="167">
        <f>SUM(I53:I53)</f>
        <v>0</v>
      </c>
      <c r="J52" s="167">
        <f>SUM(J53:J53)</f>
        <v>0</v>
      </c>
      <c r="K52" s="172">
        <f aca="true" t="shared" si="5" ref="K52:K59">LEN(A52)</f>
        <v>5</v>
      </c>
    </row>
    <row r="53" spans="1:11" s="148" customFormat="1" ht="19.5" customHeight="1">
      <c r="A53" s="168" t="s">
        <v>163</v>
      </c>
      <c r="B53" s="169" t="s">
        <v>164</v>
      </c>
      <c r="C53" s="160">
        <v>40</v>
      </c>
      <c r="D53" s="160">
        <v>0</v>
      </c>
      <c r="E53" s="160">
        <v>40</v>
      </c>
      <c r="H53" s="170">
        <f>I53+J53</f>
        <v>0</v>
      </c>
      <c r="I53" s="170"/>
      <c r="J53" s="170"/>
      <c r="K53" s="171">
        <f t="shared" si="5"/>
        <v>7</v>
      </c>
    </row>
    <row r="54" spans="1:11" s="149" customFormat="1" ht="19.5" customHeight="1">
      <c r="A54" s="162" t="s">
        <v>49</v>
      </c>
      <c r="B54" s="163" t="s">
        <v>165</v>
      </c>
      <c r="C54" s="166">
        <v>85.384</v>
      </c>
      <c r="D54" s="166">
        <v>85.384</v>
      </c>
      <c r="E54" s="166">
        <v>0</v>
      </c>
      <c r="H54" s="167" t="e">
        <f>SUM(#REF!,H55,#REF!)</f>
        <v>#REF!</v>
      </c>
      <c r="I54" s="167" t="e">
        <f>SUM(#REF!,I55,#REF!)</f>
        <v>#REF!</v>
      </c>
      <c r="J54" s="167" t="e">
        <f>SUM(#REF!,J55,#REF!)</f>
        <v>#REF!</v>
      </c>
      <c r="K54" s="172">
        <f t="shared" si="5"/>
        <v>3</v>
      </c>
    </row>
    <row r="55" spans="1:11" s="149" customFormat="1" ht="19.5" customHeight="1">
      <c r="A55" s="162" t="s">
        <v>166</v>
      </c>
      <c r="B55" s="163" t="s">
        <v>167</v>
      </c>
      <c r="C55" s="166">
        <v>85.384</v>
      </c>
      <c r="D55" s="166">
        <v>85.384</v>
      </c>
      <c r="E55" s="166">
        <v>0</v>
      </c>
      <c r="H55" s="167">
        <f>SUM(H56:H56)</f>
        <v>0</v>
      </c>
      <c r="I55" s="167">
        <f>SUM(I56:I56)</f>
        <v>0</v>
      </c>
      <c r="J55" s="167">
        <f>SUM(J56:J56)</f>
        <v>0</v>
      </c>
      <c r="K55" s="172">
        <f t="shared" si="5"/>
        <v>5</v>
      </c>
    </row>
    <row r="56" spans="1:11" s="148" customFormat="1" ht="19.5" customHeight="1">
      <c r="A56" s="168" t="s">
        <v>168</v>
      </c>
      <c r="B56" s="169" t="s">
        <v>169</v>
      </c>
      <c r="C56" s="160">
        <v>85.384</v>
      </c>
      <c r="D56" s="160">
        <v>85.384</v>
      </c>
      <c r="E56" s="160"/>
      <c r="H56" s="170">
        <f>I56+J56</f>
        <v>0</v>
      </c>
      <c r="I56" s="170"/>
      <c r="J56" s="170"/>
      <c r="K56" s="171">
        <f t="shared" si="5"/>
        <v>7</v>
      </c>
    </row>
    <row r="57" spans="1:11" s="149" customFormat="1" ht="19.5" customHeight="1">
      <c r="A57" s="162" t="s">
        <v>55</v>
      </c>
      <c r="B57" s="163" t="s">
        <v>170</v>
      </c>
      <c r="C57" s="166">
        <v>4</v>
      </c>
      <c r="D57" s="166">
        <v>0</v>
      </c>
      <c r="E57" s="166">
        <v>4</v>
      </c>
      <c r="H57" s="167" t="e">
        <f>H58+#REF!+#REF!+#REF!+#REF!+#REF!+#REF!+#REF!</f>
        <v>#REF!</v>
      </c>
      <c r="I57" s="167" t="e">
        <f>I58+#REF!+#REF!+#REF!+#REF!+#REF!+#REF!+#REF!</f>
        <v>#REF!</v>
      </c>
      <c r="J57" s="167" t="e">
        <f>J58+#REF!+#REF!+#REF!+#REF!+#REF!+#REF!+#REF!</f>
        <v>#REF!</v>
      </c>
      <c r="K57" s="172">
        <f t="shared" si="5"/>
        <v>3</v>
      </c>
    </row>
    <row r="58" spans="1:11" s="149" customFormat="1" ht="19.5" customHeight="1">
      <c r="A58" s="162" t="s">
        <v>171</v>
      </c>
      <c r="B58" s="163" t="s">
        <v>172</v>
      </c>
      <c r="C58" s="166">
        <v>4</v>
      </c>
      <c r="D58" s="166">
        <v>0</v>
      </c>
      <c r="E58" s="166">
        <v>4</v>
      </c>
      <c r="H58" s="167">
        <f>SUM(H59:H59)</f>
        <v>0</v>
      </c>
      <c r="I58" s="167">
        <f>SUM(I59:I59)</f>
        <v>0</v>
      </c>
      <c r="J58" s="167">
        <f>SUM(J59:J59)</f>
        <v>0</v>
      </c>
      <c r="K58" s="172">
        <f t="shared" si="5"/>
        <v>5</v>
      </c>
    </row>
    <row r="59" spans="1:11" s="148" customFormat="1" ht="19.5" customHeight="1">
      <c r="A59" s="168" t="s">
        <v>173</v>
      </c>
      <c r="B59" s="169" t="s">
        <v>174</v>
      </c>
      <c r="C59" s="160">
        <v>4</v>
      </c>
      <c r="D59" s="160">
        <v>0</v>
      </c>
      <c r="E59" s="160">
        <v>4</v>
      </c>
      <c r="H59" s="170">
        <f>I59+J59</f>
        <v>0</v>
      </c>
      <c r="I59" s="170"/>
      <c r="J59" s="170"/>
      <c r="K59" s="171">
        <f t="shared" si="5"/>
        <v>7</v>
      </c>
    </row>
  </sheetData>
  <sheetProtection/>
  <mergeCells count="5">
    <mergeCell ref="A2:E2"/>
    <mergeCell ref="H3:K3"/>
    <mergeCell ref="A5:B5"/>
    <mergeCell ref="C5:E5"/>
    <mergeCell ref="H5:J5"/>
  </mergeCells>
  <printOptions horizontalCentered="1"/>
  <pageMargins left="0.2755905511811024" right="0" top="0.5118110236220472" bottom="0.38" header="0" footer="0"/>
  <pageSetup fitToHeight="1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showZeros="0" workbookViewId="0" topLeftCell="A28">
      <selection activeCell="A30" sqref="A30"/>
    </sheetView>
  </sheetViews>
  <sheetFormatPr defaultColWidth="6.8515625" defaultRowHeight="19.5" customHeight="1"/>
  <cols>
    <col min="1" max="1" width="10.28125" style="27" customWidth="1"/>
    <col min="2" max="2" width="35.421875" style="27" customWidth="1"/>
    <col min="3" max="5" width="15.421875" style="27" customWidth="1"/>
    <col min="6" max="8" width="6.8515625" style="27" customWidth="1"/>
    <col min="9" max="9" width="6.8515625" style="125" hidden="1" customWidth="1"/>
    <col min="10" max="16384" width="6.8515625" style="27" customWidth="1"/>
  </cols>
  <sheetData>
    <row r="1" spans="1:5" ht="19.5" customHeight="1">
      <c r="A1" s="5" t="s">
        <v>175</v>
      </c>
      <c r="E1" s="126"/>
    </row>
    <row r="2" spans="1:5" ht="34.5" customHeight="1">
      <c r="A2" s="127" t="s">
        <v>176</v>
      </c>
      <c r="B2" s="127"/>
      <c r="C2" s="127"/>
      <c r="D2" s="127"/>
      <c r="E2" s="127"/>
    </row>
    <row r="3" spans="1:5" ht="19.5" customHeight="1">
      <c r="A3" s="128"/>
      <c r="B3" s="128"/>
      <c r="C3" s="128"/>
      <c r="D3" s="128"/>
      <c r="E3" s="120"/>
    </row>
    <row r="4" spans="1:9" s="124" customFormat="1" ht="19.5" customHeight="1">
      <c r="A4" s="56">
        <f>'2、一般公共预算财政拨款支出预算表'!A4</f>
        <v>0</v>
      </c>
      <c r="B4" s="129"/>
      <c r="C4" s="129"/>
      <c r="D4" s="129"/>
      <c r="E4" s="57" t="s">
        <v>2</v>
      </c>
      <c r="I4" s="147"/>
    </row>
    <row r="5" spans="1:9" s="124" customFormat="1" ht="19.5" customHeight="1">
      <c r="A5" s="121" t="s">
        <v>177</v>
      </c>
      <c r="B5" s="121"/>
      <c r="C5" s="130" t="s">
        <v>178</v>
      </c>
      <c r="D5" s="121"/>
      <c r="E5" s="121"/>
      <c r="I5" s="147" t="s">
        <v>179</v>
      </c>
    </row>
    <row r="6" spans="1:9" s="124" customFormat="1" ht="19.5" customHeight="1">
      <c r="A6" s="131" t="s">
        <v>76</v>
      </c>
      <c r="B6" s="131" t="s">
        <v>77</v>
      </c>
      <c r="C6" s="131" t="s">
        <v>7</v>
      </c>
      <c r="D6" s="131" t="s">
        <v>180</v>
      </c>
      <c r="E6" s="131" t="s">
        <v>181</v>
      </c>
      <c r="I6" s="147" t="s">
        <v>182</v>
      </c>
    </row>
    <row r="7" spans="1:9" s="124" customFormat="1" ht="19.5" customHeight="1">
      <c r="A7" s="132" t="s">
        <v>183</v>
      </c>
      <c r="B7" s="133" t="s">
        <v>184</v>
      </c>
      <c r="C7" s="134">
        <v>2521.537</v>
      </c>
      <c r="D7" s="134">
        <v>2166.942</v>
      </c>
      <c r="E7" s="134">
        <v>354.595</v>
      </c>
      <c r="I7" s="147"/>
    </row>
    <row r="8" spans="1:9" s="124" customFormat="1" ht="19.5" customHeight="1">
      <c r="A8" s="135" t="s">
        <v>185</v>
      </c>
      <c r="B8" s="136" t="s">
        <v>186</v>
      </c>
      <c r="C8" s="137">
        <v>1867.7060000000001</v>
      </c>
      <c r="D8" s="137">
        <v>1867.7060000000001</v>
      </c>
      <c r="E8" s="137"/>
      <c r="I8" s="147">
        <f>LEN(A8)</f>
        <v>3</v>
      </c>
    </row>
    <row r="9" spans="1:9" s="124" customFormat="1" ht="19.5" customHeight="1">
      <c r="A9" s="135" t="s">
        <v>187</v>
      </c>
      <c r="B9" s="138" t="s">
        <v>188</v>
      </c>
      <c r="C9" s="137">
        <v>342.74800000000005</v>
      </c>
      <c r="D9" s="139">
        <v>342.74800000000005</v>
      </c>
      <c r="E9" s="140"/>
      <c r="I9" s="147">
        <f aca="true" t="shared" si="0" ref="I9:I54">LEN(A9)</f>
        <v>5</v>
      </c>
    </row>
    <row r="10" spans="1:9" s="124" customFormat="1" ht="19.5" customHeight="1">
      <c r="A10" s="135" t="s">
        <v>189</v>
      </c>
      <c r="B10" s="138" t="s">
        <v>190</v>
      </c>
      <c r="C10" s="137">
        <v>176.935</v>
      </c>
      <c r="D10" s="139">
        <v>176.935</v>
      </c>
      <c r="E10" s="134"/>
      <c r="I10" s="147">
        <f t="shared" si="0"/>
        <v>5</v>
      </c>
    </row>
    <row r="11" spans="1:9" s="124" customFormat="1" ht="19.5" customHeight="1">
      <c r="A11" s="135" t="s">
        <v>191</v>
      </c>
      <c r="B11" s="138" t="s">
        <v>192</v>
      </c>
      <c r="C11" s="137">
        <v>22.374</v>
      </c>
      <c r="D11" s="139">
        <v>22.374</v>
      </c>
      <c r="E11" s="134"/>
      <c r="I11" s="147">
        <f t="shared" si="0"/>
        <v>5</v>
      </c>
    </row>
    <row r="12" spans="1:9" s="124" customFormat="1" ht="19.5" customHeight="1">
      <c r="A12" s="135" t="s">
        <v>193</v>
      </c>
      <c r="B12" s="138" t="s">
        <v>194</v>
      </c>
      <c r="C12" s="137"/>
      <c r="D12" s="139">
        <v>0</v>
      </c>
      <c r="E12" s="134"/>
      <c r="I12" s="147">
        <f t="shared" si="0"/>
        <v>5</v>
      </c>
    </row>
    <row r="13" spans="1:9" s="124" customFormat="1" ht="19.5" customHeight="1">
      <c r="A13" s="135" t="s">
        <v>195</v>
      </c>
      <c r="B13" s="138" t="s">
        <v>196</v>
      </c>
      <c r="C13" s="137">
        <v>169.478</v>
      </c>
      <c r="D13" s="139">
        <v>169.478</v>
      </c>
      <c r="E13" s="134"/>
      <c r="I13" s="147">
        <f t="shared" si="0"/>
        <v>5</v>
      </c>
    </row>
    <row r="14" spans="1:9" s="124" customFormat="1" ht="19.5" customHeight="1">
      <c r="A14" s="135" t="s">
        <v>197</v>
      </c>
      <c r="B14" s="138" t="s">
        <v>198</v>
      </c>
      <c r="C14" s="137">
        <v>113.846</v>
      </c>
      <c r="D14" s="139">
        <v>113.846</v>
      </c>
      <c r="E14" s="140"/>
      <c r="I14" s="147">
        <f t="shared" si="0"/>
        <v>5</v>
      </c>
    </row>
    <row r="15" spans="1:9" s="124" customFormat="1" ht="19.5" customHeight="1">
      <c r="A15" s="135" t="s">
        <v>199</v>
      </c>
      <c r="B15" s="138" t="s">
        <v>200</v>
      </c>
      <c r="C15" s="137">
        <v>56.923</v>
      </c>
      <c r="D15" s="139">
        <v>56.923</v>
      </c>
      <c r="E15" s="140"/>
      <c r="I15" s="147">
        <f t="shared" si="0"/>
        <v>5</v>
      </c>
    </row>
    <row r="16" spans="1:9" s="124" customFormat="1" ht="19.5" customHeight="1">
      <c r="A16" s="135" t="s">
        <v>201</v>
      </c>
      <c r="B16" s="138" t="s">
        <v>202</v>
      </c>
      <c r="C16" s="137">
        <v>59.075</v>
      </c>
      <c r="D16" s="139">
        <v>59.075</v>
      </c>
      <c r="E16" s="140"/>
      <c r="I16" s="147">
        <f t="shared" si="0"/>
        <v>5</v>
      </c>
    </row>
    <row r="17" spans="1:9" s="124" customFormat="1" ht="19.5" customHeight="1">
      <c r="A17" s="135" t="s">
        <v>203</v>
      </c>
      <c r="B17" s="138" t="s">
        <v>204</v>
      </c>
      <c r="C17" s="137">
        <v>21.559</v>
      </c>
      <c r="D17" s="139">
        <v>21.559</v>
      </c>
      <c r="E17" s="140"/>
      <c r="I17" s="147">
        <f t="shared" si="0"/>
        <v>5</v>
      </c>
    </row>
    <row r="18" spans="1:9" s="124" customFormat="1" ht="19.5" customHeight="1">
      <c r="A18" s="135" t="s">
        <v>205</v>
      </c>
      <c r="B18" s="138" t="s">
        <v>206</v>
      </c>
      <c r="C18" s="137">
        <v>85.384</v>
      </c>
      <c r="D18" s="139">
        <v>85.384</v>
      </c>
      <c r="E18" s="140"/>
      <c r="I18" s="147">
        <f t="shared" si="0"/>
        <v>5</v>
      </c>
    </row>
    <row r="19" spans="1:9" s="124" customFormat="1" ht="19.5" customHeight="1">
      <c r="A19" s="135" t="s">
        <v>207</v>
      </c>
      <c r="B19" s="138" t="s">
        <v>208</v>
      </c>
      <c r="C19" s="137">
        <v>819.384</v>
      </c>
      <c r="D19" s="139">
        <v>819.384</v>
      </c>
      <c r="E19" s="140"/>
      <c r="I19" s="147">
        <f t="shared" si="0"/>
        <v>5</v>
      </c>
    </row>
    <row r="20" spans="1:9" s="124" customFormat="1" ht="19.5" customHeight="1">
      <c r="A20" s="141" t="s">
        <v>209</v>
      </c>
      <c r="B20" s="142" t="s">
        <v>210</v>
      </c>
      <c r="C20" s="137">
        <v>354.595</v>
      </c>
      <c r="D20" s="143">
        <v>0</v>
      </c>
      <c r="E20" s="143">
        <v>354.595</v>
      </c>
      <c r="I20" s="147">
        <f t="shared" si="0"/>
        <v>3</v>
      </c>
    </row>
    <row r="21" spans="1:9" s="124" customFormat="1" ht="19.5" customHeight="1">
      <c r="A21" s="144" t="s">
        <v>211</v>
      </c>
      <c r="B21" s="145" t="s">
        <v>212</v>
      </c>
      <c r="C21" s="137">
        <v>33.124</v>
      </c>
      <c r="D21" s="139"/>
      <c r="E21" s="140">
        <v>33.124</v>
      </c>
      <c r="I21" s="147">
        <f t="shared" si="0"/>
        <v>5</v>
      </c>
    </row>
    <row r="22" spans="1:9" s="124" customFormat="1" ht="19.5" customHeight="1">
      <c r="A22" s="144" t="s">
        <v>213</v>
      </c>
      <c r="B22" s="145" t="s">
        <v>214</v>
      </c>
      <c r="C22" s="137">
        <v>7.72</v>
      </c>
      <c r="D22" s="139"/>
      <c r="E22" s="140">
        <v>7.72</v>
      </c>
      <c r="I22" s="147">
        <f t="shared" si="0"/>
        <v>5</v>
      </c>
    </row>
    <row r="23" spans="1:9" s="124" customFormat="1" ht="19.5" customHeight="1">
      <c r="A23" s="144" t="s">
        <v>215</v>
      </c>
      <c r="B23" s="145" t="s">
        <v>216</v>
      </c>
      <c r="C23" s="137">
        <v>0</v>
      </c>
      <c r="D23" s="139"/>
      <c r="E23" s="140">
        <v>0</v>
      </c>
      <c r="I23" s="147">
        <f t="shared" si="0"/>
        <v>5</v>
      </c>
    </row>
    <row r="24" spans="1:9" s="124" customFormat="1" ht="19.5" customHeight="1">
      <c r="A24" s="144" t="s">
        <v>217</v>
      </c>
      <c r="B24" s="145" t="s">
        <v>218</v>
      </c>
      <c r="C24" s="137">
        <v>0</v>
      </c>
      <c r="D24" s="139"/>
      <c r="E24" s="140">
        <v>0</v>
      </c>
      <c r="I24" s="147">
        <f t="shared" si="0"/>
        <v>5</v>
      </c>
    </row>
    <row r="25" spans="1:9" s="124" customFormat="1" ht="19.5" customHeight="1">
      <c r="A25" s="144" t="s">
        <v>219</v>
      </c>
      <c r="B25" s="145" t="s">
        <v>220</v>
      </c>
      <c r="C25" s="137">
        <v>2</v>
      </c>
      <c r="D25" s="139"/>
      <c r="E25" s="140">
        <v>2</v>
      </c>
      <c r="I25" s="147">
        <f t="shared" si="0"/>
        <v>5</v>
      </c>
    </row>
    <row r="26" spans="1:9" s="124" customFormat="1" ht="19.5" customHeight="1">
      <c r="A26" s="144" t="s">
        <v>221</v>
      </c>
      <c r="B26" s="145" t="s">
        <v>222</v>
      </c>
      <c r="C26" s="137">
        <v>5</v>
      </c>
      <c r="D26" s="139"/>
      <c r="E26" s="140">
        <v>5</v>
      </c>
      <c r="I26" s="147">
        <f t="shared" si="0"/>
        <v>5</v>
      </c>
    </row>
    <row r="27" spans="1:9" s="124" customFormat="1" ht="19.5" customHeight="1">
      <c r="A27" s="144" t="s">
        <v>223</v>
      </c>
      <c r="B27" s="145" t="s">
        <v>224</v>
      </c>
      <c r="C27" s="137">
        <v>28.768</v>
      </c>
      <c r="D27" s="139"/>
      <c r="E27" s="140">
        <v>28.768</v>
      </c>
      <c r="I27" s="147">
        <f t="shared" si="0"/>
        <v>5</v>
      </c>
    </row>
    <row r="28" spans="1:9" s="124" customFormat="1" ht="19.5" customHeight="1">
      <c r="A28" s="144" t="s">
        <v>225</v>
      </c>
      <c r="B28" s="145" t="s">
        <v>226</v>
      </c>
      <c r="C28" s="137">
        <v>0</v>
      </c>
      <c r="D28" s="139"/>
      <c r="E28" s="140">
        <v>0</v>
      </c>
      <c r="I28" s="147">
        <f t="shared" si="0"/>
        <v>5</v>
      </c>
    </row>
    <row r="29" spans="1:9" s="124" customFormat="1" ht="19.5" customHeight="1">
      <c r="A29" s="144" t="s">
        <v>227</v>
      </c>
      <c r="B29" s="145" t="s">
        <v>228</v>
      </c>
      <c r="C29" s="137">
        <v>147.52800000000002</v>
      </c>
      <c r="D29" s="139"/>
      <c r="E29" s="140">
        <v>147.52800000000002</v>
      </c>
      <c r="I29" s="147">
        <f t="shared" si="0"/>
        <v>5</v>
      </c>
    </row>
    <row r="30" spans="1:9" s="124" customFormat="1" ht="19.5" customHeight="1">
      <c r="A30" s="144" t="s">
        <v>229</v>
      </c>
      <c r="B30" s="145" t="s">
        <v>230</v>
      </c>
      <c r="C30" s="137">
        <v>0</v>
      </c>
      <c r="D30" s="139"/>
      <c r="E30" s="140">
        <v>0</v>
      </c>
      <c r="I30" s="147">
        <f t="shared" si="0"/>
        <v>5</v>
      </c>
    </row>
    <row r="31" spans="1:9" s="124" customFormat="1" ht="19.5" customHeight="1">
      <c r="A31" s="144" t="s">
        <v>231</v>
      </c>
      <c r="B31" s="145" t="s">
        <v>232</v>
      </c>
      <c r="C31" s="137">
        <v>5.8</v>
      </c>
      <c r="D31" s="139"/>
      <c r="E31" s="140">
        <v>5.8</v>
      </c>
      <c r="I31" s="147">
        <f t="shared" si="0"/>
        <v>5</v>
      </c>
    </row>
    <row r="32" spans="1:9" s="124" customFormat="1" ht="19.5" customHeight="1">
      <c r="A32" s="144" t="s">
        <v>233</v>
      </c>
      <c r="B32" s="145" t="s">
        <v>234</v>
      </c>
      <c r="C32" s="137">
        <v>0</v>
      </c>
      <c r="D32" s="139"/>
      <c r="E32" s="140">
        <v>0</v>
      </c>
      <c r="I32" s="147">
        <f t="shared" si="0"/>
        <v>5</v>
      </c>
    </row>
    <row r="33" spans="1:9" s="124" customFormat="1" ht="19.5" customHeight="1">
      <c r="A33" s="144" t="s">
        <v>235</v>
      </c>
      <c r="B33" s="145" t="s">
        <v>236</v>
      </c>
      <c r="C33" s="143">
        <v>6.6</v>
      </c>
      <c r="D33" s="140"/>
      <c r="E33" s="140">
        <v>6.6</v>
      </c>
      <c r="I33" s="147">
        <f t="shared" si="0"/>
        <v>5</v>
      </c>
    </row>
    <row r="34" spans="1:9" s="124" customFormat="1" ht="19.5" customHeight="1">
      <c r="A34" s="144" t="s">
        <v>237</v>
      </c>
      <c r="B34" s="145" t="s">
        <v>238</v>
      </c>
      <c r="C34" s="143">
        <v>12.659999999999998</v>
      </c>
      <c r="D34" s="140"/>
      <c r="E34" s="140">
        <v>12.659999999999998</v>
      </c>
      <c r="I34" s="147">
        <f t="shared" si="0"/>
        <v>5</v>
      </c>
    </row>
    <row r="35" spans="1:9" s="124" customFormat="1" ht="19.5" customHeight="1">
      <c r="A35" s="144" t="s">
        <v>239</v>
      </c>
      <c r="B35" s="145" t="s">
        <v>240</v>
      </c>
      <c r="C35" s="143">
        <v>17.6</v>
      </c>
      <c r="D35" s="140"/>
      <c r="E35" s="140">
        <v>17.6</v>
      </c>
      <c r="I35" s="147">
        <f t="shared" si="0"/>
        <v>5</v>
      </c>
    </row>
    <row r="36" spans="1:9" s="124" customFormat="1" ht="19.5" customHeight="1">
      <c r="A36" s="144" t="s">
        <v>241</v>
      </c>
      <c r="B36" s="145" t="s">
        <v>242</v>
      </c>
      <c r="C36" s="143"/>
      <c r="D36" s="140"/>
      <c r="E36" s="140">
        <v>0</v>
      </c>
      <c r="I36" s="147">
        <f t="shared" si="0"/>
        <v>5</v>
      </c>
    </row>
    <row r="37" spans="1:9" s="124" customFormat="1" ht="18" customHeight="1">
      <c r="A37" s="144" t="s">
        <v>243</v>
      </c>
      <c r="B37" s="145" t="s">
        <v>244</v>
      </c>
      <c r="C37" s="143">
        <v>10.120000000000001</v>
      </c>
      <c r="D37" s="140"/>
      <c r="E37" s="140">
        <v>10.120000000000001</v>
      </c>
      <c r="I37" s="147">
        <f t="shared" si="0"/>
        <v>5</v>
      </c>
    </row>
    <row r="38" spans="1:9" s="124" customFormat="1" ht="19.5" customHeight="1">
      <c r="A38" s="135" t="s">
        <v>245</v>
      </c>
      <c r="B38" s="145" t="s">
        <v>246</v>
      </c>
      <c r="C38" s="143">
        <v>0.2</v>
      </c>
      <c r="D38" s="140"/>
      <c r="E38" s="140">
        <v>0.2</v>
      </c>
      <c r="I38" s="147">
        <f t="shared" si="0"/>
        <v>5</v>
      </c>
    </row>
    <row r="39" spans="1:9" s="124" customFormat="1" ht="19.5" customHeight="1">
      <c r="A39" s="135" t="s">
        <v>247</v>
      </c>
      <c r="B39" s="145" t="s">
        <v>248</v>
      </c>
      <c r="C39" s="143">
        <v>13.783999999999999</v>
      </c>
      <c r="D39" s="140"/>
      <c r="E39" s="140">
        <v>13.783999999999999</v>
      </c>
      <c r="I39" s="147">
        <f t="shared" si="0"/>
        <v>5</v>
      </c>
    </row>
    <row r="40" spans="1:9" s="124" customFormat="1" ht="19.5" customHeight="1">
      <c r="A40" s="135" t="s">
        <v>249</v>
      </c>
      <c r="B40" s="145" t="s">
        <v>250</v>
      </c>
      <c r="C40" s="143">
        <v>10.281</v>
      </c>
      <c r="D40" s="140"/>
      <c r="E40" s="140">
        <v>10.281</v>
      </c>
      <c r="I40" s="147">
        <f t="shared" si="0"/>
        <v>5</v>
      </c>
    </row>
    <row r="41" spans="1:9" s="124" customFormat="1" ht="19.5" customHeight="1">
      <c r="A41" s="135" t="s">
        <v>251</v>
      </c>
      <c r="B41" s="145" t="s">
        <v>252</v>
      </c>
      <c r="C41" s="143">
        <v>12</v>
      </c>
      <c r="D41" s="140"/>
      <c r="E41" s="140">
        <v>12</v>
      </c>
      <c r="I41" s="147">
        <f t="shared" si="0"/>
        <v>5</v>
      </c>
    </row>
    <row r="42" spans="1:9" s="124" customFormat="1" ht="19.5" customHeight="1">
      <c r="A42" s="135" t="s">
        <v>253</v>
      </c>
      <c r="B42" s="145" t="s">
        <v>254</v>
      </c>
      <c r="C42" s="143">
        <v>33.864</v>
      </c>
      <c r="D42" s="140"/>
      <c r="E42" s="140">
        <v>33.864</v>
      </c>
      <c r="I42" s="147">
        <f t="shared" si="0"/>
        <v>5</v>
      </c>
    </row>
    <row r="43" spans="1:9" s="124" customFormat="1" ht="19.5" customHeight="1">
      <c r="A43" s="135" t="s">
        <v>255</v>
      </c>
      <c r="B43" s="145" t="s">
        <v>256</v>
      </c>
      <c r="C43" s="143"/>
      <c r="D43" s="140"/>
      <c r="E43" s="140">
        <v>0</v>
      </c>
      <c r="I43" s="147">
        <f t="shared" si="0"/>
        <v>5</v>
      </c>
    </row>
    <row r="44" spans="1:9" s="124" customFormat="1" ht="19.5" customHeight="1">
      <c r="A44" s="135" t="s">
        <v>257</v>
      </c>
      <c r="B44" s="145" t="s">
        <v>258</v>
      </c>
      <c r="C44" s="143">
        <v>7.545999999999999</v>
      </c>
      <c r="D44" s="140"/>
      <c r="E44" s="140">
        <v>7.545999999999999</v>
      </c>
      <c r="I44" s="147">
        <f t="shared" si="0"/>
        <v>5</v>
      </c>
    </row>
    <row r="45" spans="1:9" s="124" customFormat="1" ht="19.5" customHeight="1">
      <c r="A45" s="135" t="s">
        <v>259</v>
      </c>
      <c r="B45" s="136" t="s">
        <v>260</v>
      </c>
      <c r="C45" s="143">
        <v>299.236</v>
      </c>
      <c r="D45" s="143">
        <v>299.236</v>
      </c>
      <c r="E45" s="143"/>
      <c r="I45" s="147">
        <f t="shared" si="0"/>
        <v>3</v>
      </c>
    </row>
    <row r="46" spans="1:9" s="124" customFormat="1" ht="19.5" customHeight="1">
      <c r="A46" s="135" t="s">
        <v>261</v>
      </c>
      <c r="B46" s="145" t="s">
        <v>262</v>
      </c>
      <c r="C46" s="143"/>
      <c r="D46" s="140"/>
      <c r="E46" s="140"/>
      <c r="I46" s="147">
        <f t="shared" si="0"/>
        <v>5</v>
      </c>
    </row>
    <row r="47" spans="1:9" s="124" customFormat="1" ht="19.5" customHeight="1">
      <c r="A47" s="135" t="s">
        <v>263</v>
      </c>
      <c r="B47" s="145" t="s">
        <v>264</v>
      </c>
      <c r="C47" s="143"/>
      <c r="D47" s="140"/>
      <c r="E47" s="140"/>
      <c r="I47" s="147">
        <f t="shared" si="0"/>
        <v>5</v>
      </c>
    </row>
    <row r="48" spans="1:9" s="124" customFormat="1" ht="19.5" customHeight="1">
      <c r="A48" s="135" t="s">
        <v>265</v>
      </c>
      <c r="B48" s="145" t="s">
        <v>266</v>
      </c>
      <c r="C48" s="143"/>
      <c r="D48" s="140"/>
      <c r="E48" s="140"/>
      <c r="I48" s="147">
        <f t="shared" si="0"/>
        <v>5</v>
      </c>
    </row>
    <row r="49" spans="1:9" s="124" customFormat="1" ht="19.5" customHeight="1">
      <c r="A49" s="135" t="s">
        <v>267</v>
      </c>
      <c r="B49" s="145" t="s">
        <v>268</v>
      </c>
      <c r="C49" s="143">
        <v>265.188</v>
      </c>
      <c r="D49" s="140">
        <v>265.188</v>
      </c>
      <c r="E49" s="140"/>
      <c r="I49" s="147">
        <f t="shared" si="0"/>
        <v>5</v>
      </c>
    </row>
    <row r="50" spans="1:9" s="124" customFormat="1" ht="19.5" customHeight="1">
      <c r="A50" s="135" t="s">
        <v>269</v>
      </c>
      <c r="B50" s="145" t="s">
        <v>270</v>
      </c>
      <c r="C50" s="143"/>
      <c r="D50" s="140">
        <v>0</v>
      </c>
      <c r="E50" s="140"/>
      <c r="I50" s="147">
        <f t="shared" si="0"/>
        <v>5</v>
      </c>
    </row>
    <row r="51" spans="1:9" s="124" customFormat="1" ht="19.5" customHeight="1">
      <c r="A51" s="135" t="s">
        <v>271</v>
      </c>
      <c r="B51" s="145" t="s">
        <v>272</v>
      </c>
      <c r="C51" s="143"/>
      <c r="D51" s="140">
        <v>0</v>
      </c>
      <c r="E51" s="140"/>
      <c r="I51" s="147">
        <f t="shared" si="0"/>
        <v>5</v>
      </c>
    </row>
    <row r="52" spans="1:9" s="124" customFormat="1" ht="19.5" customHeight="1">
      <c r="A52" s="135" t="s">
        <v>273</v>
      </c>
      <c r="B52" s="145" t="s">
        <v>274</v>
      </c>
      <c r="C52" s="143"/>
      <c r="D52" s="140">
        <v>0</v>
      </c>
      <c r="E52" s="140"/>
      <c r="I52" s="147">
        <f t="shared" si="0"/>
        <v>5</v>
      </c>
    </row>
    <row r="53" spans="1:9" s="124" customFormat="1" ht="19.5" customHeight="1">
      <c r="A53" s="135" t="s">
        <v>275</v>
      </c>
      <c r="B53" s="145" t="s">
        <v>276</v>
      </c>
      <c r="C53" s="143">
        <v>0.048</v>
      </c>
      <c r="D53" s="140">
        <v>0.048</v>
      </c>
      <c r="E53" s="140"/>
      <c r="I53" s="147">
        <f t="shared" si="0"/>
        <v>5</v>
      </c>
    </row>
    <row r="54" spans="1:9" s="124" customFormat="1" ht="19.5" customHeight="1">
      <c r="A54" s="135" t="s">
        <v>277</v>
      </c>
      <c r="B54" s="146" t="s">
        <v>278</v>
      </c>
      <c r="C54" s="143">
        <v>34</v>
      </c>
      <c r="D54" s="140">
        <v>34</v>
      </c>
      <c r="E54" s="140"/>
      <c r="I54" s="147">
        <f t="shared" si="0"/>
        <v>5</v>
      </c>
    </row>
  </sheetData>
  <sheetProtection/>
  <autoFilter ref="A6:I54"/>
  <mergeCells count="3">
    <mergeCell ref="A2:E2"/>
    <mergeCell ref="A5:B5"/>
    <mergeCell ref="C5:E5"/>
  </mergeCells>
  <printOptions horizontalCentered="1"/>
  <pageMargins left="0.39305555555555555" right="0.39305555555555555" top="0.3541666666666667" bottom="0.3145833333333333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showZeros="0" workbookViewId="0" topLeftCell="A1">
      <selection activeCell="F8" sqref="F8"/>
    </sheetView>
  </sheetViews>
  <sheetFormatPr defaultColWidth="6.8515625" defaultRowHeight="12.75" customHeight="1"/>
  <cols>
    <col min="1" max="1" width="11.57421875" style="27" customWidth="1"/>
    <col min="2" max="2" width="18.140625" style="27" customWidth="1"/>
    <col min="3" max="3" width="11.57421875" style="27" customWidth="1"/>
    <col min="4" max="4" width="19.8515625" style="27" customWidth="1"/>
    <col min="5" max="5" width="19.28125" style="27" customWidth="1"/>
    <col min="6" max="6" width="15.57421875" style="27" customWidth="1"/>
    <col min="7" max="12" width="11.57421875" style="27" customWidth="1"/>
    <col min="13" max="16384" width="6.8515625" style="27" customWidth="1"/>
  </cols>
  <sheetData>
    <row r="1" spans="1:12" ht="19.5" customHeight="1">
      <c r="A1" s="5" t="s">
        <v>279</v>
      </c>
      <c r="L1" s="123"/>
    </row>
    <row r="2" spans="1:12" ht="32.25" customHeight="1">
      <c r="A2" s="118" t="s">
        <v>280</v>
      </c>
      <c r="B2" s="118"/>
      <c r="C2" s="118"/>
      <c r="D2" s="118"/>
      <c r="E2" s="118"/>
      <c r="F2" s="118"/>
      <c r="G2" s="119"/>
      <c r="H2" s="119"/>
      <c r="I2" s="119"/>
      <c r="J2" s="119"/>
      <c r="K2" s="119"/>
      <c r="L2" s="119"/>
    </row>
    <row r="3" spans="1:12" ht="19.5" customHeight="1">
      <c r="A3" s="119"/>
      <c r="B3" s="119"/>
      <c r="C3" s="119"/>
      <c r="D3" s="119"/>
      <c r="E3" s="119"/>
      <c r="F3" s="120"/>
      <c r="G3" s="119"/>
      <c r="H3" s="119"/>
      <c r="I3" s="119"/>
      <c r="J3" s="119"/>
      <c r="K3" s="119"/>
      <c r="L3" s="119"/>
    </row>
    <row r="4" spans="1:6" s="56" customFormat="1" ht="19.5" customHeight="1">
      <c r="A4" s="56">
        <f>'3、一般公共预算财政拨款基本支出预算表'!A4</f>
        <v>0</v>
      </c>
      <c r="F4" s="57" t="s">
        <v>2</v>
      </c>
    </row>
    <row r="5" spans="1:6" ht="19.5" customHeight="1">
      <c r="A5" s="121" t="s">
        <v>74</v>
      </c>
      <c r="B5" s="121"/>
      <c r="C5" s="121"/>
      <c r="D5" s="121"/>
      <c r="E5" s="121"/>
      <c r="F5" s="121"/>
    </row>
    <row r="6" spans="1:6" ht="18" customHeight="1">
      <c r="A6" s="121" t="s">
        <v>7</v>
      </c>
      <c r="B6" s="58" t="s">
        <v>281</v>
      </c>
      <c r="C6" s="121" t="s">
        <v>282</v>
      </c>
      <c r="D6" s="121"/>
      <c r="E6" s="121"/>
      <c r="F6" s="121" t="s">
        <v>283</v>
      </c>
    </row>
    <row r="7" spans="1:6" ht="36.75" customHeight="1">
      <c r="A7" s="121"/>
      <c r="B7" s="58"/>
      <c r="C7" s="121" t="s">
        <v>78</v>
      </c>
      <c r="D7" s="58" t="s">
        <v>284</v>
      </c>
      <c r="E7" s="58" t="s">
        <v>285</v>
      </c>
      <c r="F7" s="121"/>
    </row>
    <row r="8" spans="1:6" ht="27.75" customHeight="1">
      <c r="A8" s="122">
        <v>29.6</v>
      </c>
      <c r="B8" s="122"/>
      <c r="C8" s="122">
        <v>12</v>
      </c>
      <c r="D8" s="122">
        <v>0</v>
      </c>
      <c r="E8" s="122">
        <v>12</v>
      </c>
      <c r="F8" s="122">
        <v>17.6</v>
      </c>
    </row>
    <row r="9" ht="22.5" customHeight="1"/>
  </sheetData>
  <sheetProtection/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" right="0" top="0.9842519685039371" bottom="0.9842519685039371" header="0" footer="0"/>
  <pageSetup fitToHeight="1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Zeros="0" workbookViewId="0" topLeftCell="A1">
      <selection activeCell="G27" sqref="G27"/>
    </sheetView>
  </sheetViews>
  <sheetFormatPr defaultColWidth="16.00390625" defaultRowHeight="15"/>
  <cols>
    <col min="1" max="1" width="8.57421875" style="106" customWidth="1"/>
    <col min="2" max="2" width="58.57421875" style="106" customWidth="1"/>
    <col min="3" max="5" width="11.421875" style="106" customWidth="1"/>
    <col min="6" max="7" width="16.00390625" style="106" customWidth="1"/>
    <col min="8" max="10" width="16.00390625" style="106" hidden="1" customWidth="1"/>
    <col min="11" max="16384" width="16.00390625" style="106" customWidth="1"/>
  </cols>
  <sheetData>
    <row r="1" ht="15">
      <c r="A1" s="5" t="s">
        <v>286</v>
      </c>
    </row>
    <row r="2" spans="1:5" ht="25.5">
      <c r="A2" s="107" t="s">
        <v>287</v>
      </c>
      <c r="B2" s="107"/>
      <c r="C2" s="107"/>
      <c r="D2" s="107"/>
      <c r="E2" s="107"/>
    </row>
    <row r="3" spans="1:5" ht="14.25">
      <c r="A3" s="108"/>
      <c r="B3" s="108"/>
      <c r="C3" s="108"/>
      <c r="D3" s="8"/>
      <c r="E3" s="8"/>
    </row>
    <row r="4" spans="1:5" ht="17.25" customHeight="1">
      <c r="A4" s="106">
        <f>'4、一般公共预算“三公”经费支出表'!A4</f>
        <v>0</v>
      </c>
      <c r="E4" s="109" t="s">
        <v>2</v>
      </c>
    </row>
    <row r="5" spans="1:5" s="105" customFormat="1" ht="21" customHeight="1">
      <c r="A5" s="110" t="s">
        <v>76</v>
      </c>
      <c r="B5" s="110" t="s">
        <v>77</v>
      </c>
      <c r="C5" s="111" t="s">
        <v>288</v>
      </c>
      <c r="D5" s="112"/>
      <c r="E5" s="113"/>
    </row>
    <row r="6" spans="1:8" s="105" customFormat="1" ht="21" customHeight="1">
      <c r="A6" s="114"/>
      <c r="B6" s="114"/>
      <c r="C6" s="115" t="s">
        <v>7</v>
      </c>
      <c r="D6" s="115" t="s">
        <v>79</v>
      </c>
      <c r="E6" s="115" t="s">
        <v>80</v>
      </c>
      <c r="H6" s="105" t="s">
        <v>289</v>
      </c>
    </row>
    <row r="7" spans="1:5" s="105" customFormat="1" ht="21" customHeight="1">
      <c r="A7" s="116"/>
      <c r="B7" s="117" t="s">
        <v>7</v>
      </c>
      <c r="C7" s="61"/>
      <c r="D7" s="61"/>
      <c r="E7" s="61"/>
    </row>
    <row r="8" spans="1:2" ht="13.5">
      <c r="A8" s="106" t="s">
        <v>290</v>
      </c>
      <c r="B8" s="106" t="s">
        <v>291</v>
      </c>
    </row>
  </sheetData>
  <sheetProtection/>
  <mergeCells count="5">
    <mergeCell ref="A2:E2"/>
    <mergeCell ref="D3:E3"/>
    <mergeCell ref="C5:E5"/>
    <mergeCell ref="A5:A6"/>
    <mergeCell ref="B5:B6"/>
  </mergeCells>
  <printOptions horizontalCentered="1"/>
  <pageMargins left="0.4724409448818898" right="0" top="0.9842519685039371" bottom="0.9842519685039371" header="0" footer="0"/>
  <pageSetup fitToHeight="11" fitToWidth="1" horizontalDpi="600" verticalDpi="600" orientation="portrait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Zeros="0" tabSelected="1" workbookViewId="0" topLeftCell="A1">
      <selection activeCell="A7" sqref="A7"/>
    </sheetView>
  </sheetViews>
  <sheetFormatPr defaultColWidth="9.00390625" defaultRowHeight="15"/>
  <cols>
    <col min="1" max="1" width="29.8515625" style="0" customWidth="1"/>
    <col min="2" max="2" width="15.00390625" style="0" customWidth="1"/>
    <col min="3" max="3" width="4.28125" style="0" hidden="1" customWidth="1"/>
    <col min="4" max="4" width="29.8515625" style="0" customWidth="1"/>
    <col min="5" max="5" width="15.00390625" style="0" customWidth="1"/>
    <col min="6" max="6" width="14.8515625" style="0" customWidth="1"/>
    <col min="8" max="8" width="9.00390625" style="87" hidden="1" customWidth="1"/>
  </cols>
  <sheetData>
    <row r="1" ht="15">
      <c r="A1" s="5" t="s">
        <v>292</v>
      </c>
    </row>
    <row r="2" spans="1:5" ht="27">
      <c r="A2" s="88" t="s">
        <v>293</v>
      </c>
      <c r="B2" s="88"/>
      <c r="C2" s="88"/>
      <c r="D2" s="88"/>
      <c r="E2" s="88"/>
    </row>
    <row r="3" ht="14.25">
      <c r="E3" s="89"/>
    </row>
    <row r="4" spans="1:5" ht="19.5" customHeight="1">
      <c r="A4">
        <f>'5、政府性基金预算支出表'!A4</f>
        <v>0</v>
      </c>
      <c r="E4" s="90" t="s">
        <v>2</v>
      </c>
    </row>
    <row r="5" spans="1:5" ht="21" customHeight="1">
      <c r="A5" s="91" t="s">
        <v>3</v>
      </c>
      <c r="B5" s="91"/>
      <c r="C5" s="91"/>
      <c r="D5" s="91" t="s">
        <v>4</v>
      </c>
      <c r="E5" s="91"/>
    </row>
    <row r="6" spans="1:8" ht="21" customHeight="1">
      <c r="A6" s="91" t="s">
        <v>5</v>
      </c>
      <c r="B6" s="91" t="s">
        <v>6</v>
      </c>
      <c r="C6" s="91"/>
      <c r="D6" s="91" t="s">
        <v>5</v>
      </c>
      <c r="E6" s="91" t="s">
        <v>6</v>
      </c>
      <c r="H6" s="92" t="s">
        <v>14</v>
      </c>
    </row>
    <row r="7" spans="1:8" ht="21" customHeight="1">
      <c r="A7" s="93" t="s">
        <v>294</v>
      </c>
      <c r="B7" s="94">
        <v>3244.4809999999998</v>
      </c>
      <c r="C7" s="95" t="s">
        <v>14</v>
      </c>
      <c r="D7" s="96" t="s">
        <v>15</v>
      </c>
      <c r="E7" s="94">
        <v>1084.4830000000002</v>
      </c>
      <c r="H7" s="97" t="s">
        <v>20</v>
      </c>
    </row>
    <row r="8" spans="1:8" ht="21" customHeight="1">
      <c r="A8" s="93" t="s">
        <v>295</v>
      </c>
      <c r="B8" s="94">
        <f>'1、财政拨款收支总表'!B9</f>
        <v>0</v>
      </c>
      <c r="C8" s="95" t="s">
        <v>17</v>
      </c>
      <c r="D8" s="96" t="s">
        <v>18</v>
      </c>
      <c r="E8" s="94">
        <v>0</v>
      </c>
      <c r="H8" s="97" t="s">
        <v>22</v>
      </c>
    </row>
    <row r="9" spans="1:8" ht="21" customHeight="1">
      <c r="A9" s="93" t="s">
        <v>296</v>
      </c>
      <c r="B9" s="94"/>
      <c r="C9" s="95" t="s">
        <v>20</v>
      </c>
      <c r="D9" s="96" t="s">
        <v>21</v>
      </c>
      <c r="E9" s="94">
        <v>0</v>
      </c>
      <c r="H9" s="97" t="s">
        <v>24</v>
      </c>
    </row>
    <row r="10" spans="1:8" ht="21" customHeight="1">
      <c r="A10" s="93" t="s">
        <v>297</v>
      </c>
      <c r="B10" s="94"/>
      <c r="C10" s="95" t="s">
        <v>22</v>
      </c>
      <c r="D10" s="96" t="s">
        <v>23</v>
      </c>
      <c r="E10" s="94">
        <v>0</v>
      </c>
      <c r="H10" s="97" t="s">
        <v>26</v>
      </c>
    </row>
    <row r="11" spans="1:8" ht="21" customHeight="1">
      <c r="A11" s="93" t="s">
        <v>298</v>
      </c>
      <c r="B11" s="94"/>
      <c r="C11" s="98" t="s">
        <v>24</v>
      </c>
      <c r="D11" s="96" t="s">
        <v>25</v>
      </c>
      <c r="E11" s="94">
        <v>0</v>
      </c>
      <c r="H11" s="97" t="s">
        <v>28</v>
      </c>
    </row>
    <row r="12" spans="1:8" ht="21" customHeight="1">
      <c r="A12" s="93" t="s">
        <v>299</v>
      </c>
      <c r="B12" s="94"/>
      <c r="C12" s="98" t="s">
        <v>26</v>
      </c>
      <c r="D12" s="96" t="s">
        <v>27</v>
      </c>
      <c r="E12" s="94">
        <v>0</v>
      </c>
      <c r="H12" s="97" t="s">
        <v>30</v>
      </c>
    </row>
    <row r="13" spans="1:8" ht="21" customHeight="1">
      <c r="A13" s="93"/>
      <c r="B13" s="94"/>
      <c r="C13" s="98" t="s">
        <v>28</v>
      </c>
      <c r="D13" s="96" t="s">
        <v>29</v>
      </c>
      <c r="E13" s="94">
        <v>68.862</v>
      </c>
      <c r="H13" s="97" t="s">
        <v>32</v>
      </c>
    </row>
    <row r="14" spans="1:8" ht="21" customHeight="1">
      <c r="A14" s="93"/>
      <c r="B14" s="94"/>
      <c r="C14" s="98" t="s">
        <v>30</v>
      </c>
      <c r="D14" s="96" t="s">
        <v>31</v>
      </c>
      <c r="E14" s="94">
        <v>888.523</v>
      </c>
      <c r="H14" s="97" t="s">
        <v>34</v>
      </c>
    </row>
    <row r="15" spans="1:8" ht="21" customHeight="1">
      <c r="A15" s="93"/>
      <c r="B15" s="94"/>
      <c r="C15" s="98" t="s">
        <v>32</v>
      </c>
      <c r="D15" s="99" t="s">
        <v>33</v>
      </c>
      <c r="E15" s="94">
        <v>81.549</v>
      </c>
      <c r="H15" s="97" t="s">
        <v>36</v>
      </c>
    </row>
    <row r="16" spans="1:8" ht="21" customHeight="1">
      <c r="A16" s="93"/>
      <c r="B16" s="94"/>
      <c r="C16" s="98" t="s">
        <v>34</v>
      </c>
      <c r="D16" s="96" t="s">
        <v>35</v>
      </c>
      <c r="E16" s="94">
        <v>0</v>
      </c>
      <c r="H16" s="97" t="s">
        <v>38</v>
      </c>
    </row>
    <row r="17" spans="1:8" ht="21" customHeight="1">
      <c r="A17" s="93"/>
      <c r="B17" s="94"/>
      <c r="C17" s="98" t="s">
        <v>36</v>
      </c>
      <c r="D17" s="96" t="s">
        <v>37</v>
      </c>
      <c r="E17" s="94">
        <v>380.922</v>
      </c>
      <c r="H17" s="97" t="s">
        <v>40</v>
      </c>
    </row>
    <row r="18" spans="1:8" ht="21" customHeight="1">
      <c r="A18" s="93"/>
      <c r="B18" s="94"/>
      <c r="C18" s="98" t="s">
        <v>38</v>
      </c>
      <c r="D18" s="96" t="s">
        <v>39</v>
      </c>
      <c r="E18" s="94">
        <v>650.758</v>
      </c>
      <c r="H18" s="97" t="s">
        <v>42</v>
      </c>
    </row>
    <row r="19" spans="1:8" ht="21" customHeight="1">
      <c r="A19" s="93"/>
      <c r="B19" s="94"/>
      <c r="C19" s="98" t="s">
        <v>40</v>
      </c>
      <c r="D19" s="96" t="s">
        <v>41</v>
      </c>
      <c r="E19" s="94">
        <v>0</v>
      </c>
      <c r="H19" s="97" t="s">
        <v>44</v>
      </c>
    </row>
    <row r="20" spans="1:8" ht="21" customHeight="1">
      <c r="A20" s="93"/>
      <c r="B20" s="94"/>
      <c r="C20" s="98" t="s">
        <v>42</v>
      </c>
      <c r="D20" s="96" t="s">
        <v>43</v>
      </c>
      <c r="E20" s="94">
        <v>0</v>
      </c>
      <c r="H20" s="97" t="s">
        <v>47</v>
      </c>
    </row>
    <row r="21" spans="1:8" ht="21" customHeight="1">
      <c r="A21" s="93"/>
      <c r="B21" s="94"/>
      <c r="C21" s="98" t="s">
        <v>44</v>
      </c>
      <c r="D21" s="96" t="s">
        <v>45</v>
      </c>
      <c r="E21" s="94">
        <v>0</v>
      </c>
      <c r="H21" s="97" t="s">
        <v>49</v>
      </c>
    </row>
    <row r="22" spans="1:8" ht="21" customHeight="1">
      <c r="A22" s="93"/>
      <c r="B22" s="94"/>
      <c r="C22" s="95" t="s">
        <v>47</v>
      </c>
      <c r="D22" s="96" t="s">
        <v>48</v>
      </c>
      <c r="E22" s="94">
        <v>0</v>
      </c>
      <c r="H22" s="97" t="s">
        <v>51</v>
      </c>
    </row>
    <row r="23" spans="1:8" ht="21" customHeight="1">
      <c r="A23" s="93"/>
      <c r="B23" s="94"/>
      <c r="C23" s="95" t="s">
        <v>49</v>
      </c>
      <c r="D23" s="96" t="s">
        <v>50</v>
      </c>
      <c r="E23" s="94">
        <v>85.384</v>
      </c>
      <c r="H23" s="100" t="s">
        <v>53</v>
      </c>
    </row>
    <row r="24" spans="1:8" ht="21" customHeight="1">
      <c r="A24" s="93"/>
      <c r="B24" s="94"/>
      <c r="C24" s="95" t="s">
        <v>51</v>
      </c>
      <c r="D24" s="96" t="s">
        <v>52</v>
      </c>
      <c r="E24" s="94">
        <v>0</v>
      </c>
      <c r="H24" s="97" t="s">
        <v>55</v>
      </c>
    </row>
    <row r="25" spans="1:8" ht="21" customHeight="1">
      <c r="A25" s="93"/>
      <c r="B25" s="94"/>
      <c r="C25" s="95" t="s">
        <v>53</v>
      </c>
      <c r="D25" s="101" t="s">
        <v>54</v>
      </c>
      <c r="E25" s="94">
        <v>0</v>
      </c>
      <c r="H25" s="97" t="s">
        <v>57</v>
      </c>
    </row>
    <row r="26" spans="1:8" ht="21" customHeight="1">
      <c r="A26" s="93"/>
      <c r="B26" s="94"/>
      <c r="C26" s="95" t="s">
        <v>55</v>
      </c>
      <c r="D26" s="96" t="s">
        <v>56</v>
      </c>
      <c r="E26" s="94">
        <v>4</v>
      </c>
      <c r="H26" s="97" t="s">
        <v>59</v>
      </c>
    </row>
    <row r="27" spans="1:8" ht="21" customHeight="1">
      <c r="A27" s="93"/>
      <c r="B27" s="94"/>
      <c r="C27" s="95" t="s">
        <v>57</v>
      </c>
      <c r="D27" s="96" t="s">
        <v>58</v>
      </c>
      <c r="E27" s="94"/>
      <c r="H27" s="97" t="s">
        <v>61</v>
      </c>
    </row>
    <row r="28" spans="1:8" ht="21" customHeight="1">
      <c r="A28" s="93"/>
      <c r="B28" s="94"/>
      <c r="C28" s="95" t="s">
        <v>59</v>
      </c>
      <c r="D28" s="96" t="s">
        <v>60</v>
      </c>
      <c r="E28" s="94"/>
      <c r="H28" s="97" t="s">
        <v>63</v>
      </c>
    </row>
    <row r="29" spans="1:8" ht="21" customHeight="1">
      <c r="A29" s="93"/>
      <c r="B29" s="94"/>
      <c r="C29" s="95" t="s">
        <v>61</v>
      </c>
      <c r="D29" s="96" t="s">
        <v>62</v>
      </c>
      <c r="E29" s="94"/>
      <c r="H29" s="97" t="s">
        <v>65</v>
      </c>
    </row>
    <row r="30" spans="1:5" ht="21" customHeight="1">
      <c r="A30" s="93"/>
      <c r="B30" s="94"/>
      <c r="C30" s="95" t="s">
        <v>63</v>
      </c>
      <c r="D30" s="96" t="s">
        <v>64</v>
      </c>
      <c r="E30" s="94"/>
    </row>
    <row r="31" spans="1:5" ht="21" customHeight="1">
      <c r="A31" s="93"/>
      <c r="B31" s="94"/>
      <c r="C31" s="95" t="s">
        <v>65</v>
      </c>
      <c r="D31" s="96" t="s">
        <v>66</v>
      </c>
      <c r="E31" s="94"/>
    </row>
    <row r="32" spans="1:5" ht="21" customHeight="1">
      <c r="A32" s="102" t="s">
        <v>300</v>
      </c>
      <c r="B32" s="94">
        <v>3244.4809999999998</v>
      </c>
      <c r="C32" s="94"/>
      <c r="D32" s="103" t="s">
        <v>301</v>
      </c>
      <c r="E32" s="94">
        <v>3244.4810000000007</v>
      </c>
    </row>
    <row r="33" spans="1:5" ht="21" customHeight="1">
      <c r="A33" s="93" t="s">
        <v>302</v>
      </c>
      <c r="B33" s="94"/>
      <c r="C33" s="94"/>
      <c r="D33" s="104" t="s">
        <v>303</v>
      </c>
      <c r="E33" s="94"/>
    </row>
    <row r="34" spans="1:5" ht="21" customHeight="1">
      <c r="A34" s="93" t="s">
        <v>304</v>
      </c>
      <c r="B34" s="94"/>
      <c r="C34" s="94"/>
      <c r="D34" s="104"/>
      <c r="E34" s="94"/>
    </row>
    <row r="35" spans="1:5" ht="21" customHeight="1">
      <c r="A35" s="102" t="s">
        <v>305</v>
      </c>
      <c r="B35" s="94">
        <v>3244.4809999999998</v>
      </c>
      <c r="C35" s="94"/>
      <c r="D35" s="103" t="s">
        <v>306</v>
      </c>
      <c r="E35" s="94">
        <v>3244.4810000000007</v>
      </c>
    </row>
  </sheetData>
  <sheetProtection/>
  <mergeCells count="3">
    <mergeCell ref="A2:E2"/>
    <mergeCell ref="A5:B5"/>
    <mergeCell ref="D5:E5"/>
  </mergeCells>
  <printOptions horizontalCentered="1"/>
  <pageMargins left="0" right="0" top="0.9842519685039371" bottom="0.9842519685039371" header="0" footer="0"/>
  <pageSetup fitToHeight="1" fitToWidth="1" horizontalDpi="600" verticalDpi="600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showZeros="0" workbookViewId="0" topLeftCell="A1">
      <pane xSplit="3" ySplit="7" topLeftCell="D8" activePane="bottomRight" state="frozen"/>
      <selection pane="bottomRight" activeCell="I16" sqref="I16"/>
    </sheetView>
  </sheetViews>
  <sheetFormatPr defaultColWidth="6.8515625" defaultRowHeight="12.75" customHeight="1"/>
  <cols>
    <col min="1" max="1" width="10.421875" style="27" customWidth="1"/>
    <col min="2" max="2" width="40.421875" style="27" customWidth="1"/>
    <col min="3" max="3" width="12.57421875" style="27" customWidth="1"/>
    <col min="4" max="7" width="11.00390625" style="27" customWidth="1"/>
    <col min="8" max="8" width="13.28125" style="27" customWidth="1"/>
    <col min="9" max="12" width="11.00390625" style="27" customWidth="1"/>
    <col min="13" max="13" width="11.00390625" style="27" hidden="1" customWidth="1"/>
    <col min="14" max="15" width="6.8515625" style="27" hidden="1" customWidth="1"/>
    <col min="16" max="17" width="6.8515625" style="45" hidden="1" customWidth="1"/>
    <col min="18" max="18" width="6.8515625" style="27" hidden="1" customWidth="1"/>
    <col min="19" max="16384" width="6.8515625" style="27" customWidth="1"/>
  </cols>
  <sheetData>
    <row r="1" ht="19.5" customHeight="1">
      <c r="A1" s="5" t="s">
        <v>307</v>
      </c>
    </row>
    <row r="2" spans="1:13" ht="27" customHeight="1">
      <c r="A2" s="55" t="s">
        <v>308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9.5" customHeight="1">
      <c r="A3" s="75"/>
      <c r="B3" s="75"/>
      <c r="C3" s="75"/>
      <c r="D3" s="75"/>
      <c r="E3" s="75"/>
      <c r="F3" s="8"/>
      <c r="G3" s="8"/>
      <c r="H3" s="8"/>
      <c r="I3" s="8"/>
      <c r="J3" s="8"/>
      <c r="K3" s="8"/>
      <c r="L3" s="8"/>
      <c r="M3" s="8"/>
    </row>
    <row r="4" spans="1:13" ht="19.5" customHeight="1">
      <c r="A4" s="76">
        <f>'6、部门收支总表'!A4</f>
        <v>0</v>
      </c>
      <c r="B4" s="77"/>
      <c r="C4" s="77"/>
      <c r="D4" s="77"/>
      <c r="E4" s="77"/>
      <c r="F4" s="77"/>
      <c r="G4" s="78"/>
      <c r="H4" s="79"/>
      <c r="I4" s="79"/>
      <c r="J4" s="79"/>
      <c r="K4" s="77"/>
      <c r="L4" s="78" t="s">
        <v>2</v>
      </c>
      <c r="M4" s="79"/>
    </row>
    <row r="5" spans="1:17" ht="23.25" customHeight="1">
      <c r="A5" s="80" t="s">
        <v>309</v>
      </c>
      <c r="B5" s="80"/>
      <c r="C5" s="81" t="s">
        <v>7</v>
      </c>
      <c r="D5" s="81" t="s">
        <v>304</v>
      </c>
      <c r="E5" s="81" t="s">
        <v>294</v>
      </c>
      <c r="F5" s="81" t="s">
        <v>295</v>
      </c>
      <c r="G5" s="81" t="s">
        <v>296</v>
      </c>
      <c r="H5" s="51" t="s">
        <v>310</v>
      </c>
      <c r="I5" s="51"/>
      <c r="J5" s="51" t="s">
        <v>311</v>
      </c>
      <c r="K5" s="51" t="s">
        <v>312</v>
      </c>
      <c r="L5" s="51" t="s">
        <v>302</v>
      </c>
      <c r="M5" s="85"/>
      <c r="Q5" s="45" t="s">
        <v>313</v>
      </c>
    </row>
    <row r="6" spans="1:13" ht="27.75" customHeight="1">
      <c r="A6" s="82" t="s">
        <v>76</v>
      </c>
      <c r="B6" s="82" t="s">
        <v>77</v>
      </c>
      <c r="C6" s="81"/>
      <c r="D6" s="81"/>
      <c r="E6" s="81"/>
      <c r="F6" s="81"/>
      <c r="G6" s="81"/>
      <c r="H6" s="51" t="s">
        <v>314</v>
      </c>
      <c r="I6" s="51" t="s">
        <v>315</v>
      </c>
      <c r="J6" s="51"/>
      <c r="K6" s="51"/>
      <c r="L6" s="51"/>
      <c r="M6" s="85"/>
    </row>
    <row r="7" spans="1:17" ht="19.5" customHeight="1">
      <c r="A7" s="83"/>
      <c r="B7" s="84" t="s">
        <v>7</v>
      </c>
      <c r="C7" s="65">
        <v>3244.4809999999998</v>
      </c>
      <c r="D7" s="65"/>
      <c r="E7" s="65">
        <v>3244.4809999999998</v>
      </c>
      <c r="F7" s="65"/>
      <c r="G7" s="65"/>
      <c r="H7" s="65"/>
      <c r="I7" s="65"/>
      <c r="J7" s="65"/>
      <c r="K7" s="65"/>
      <c r="L7" s="65"/>
      <c r="M7" s="86"/>
      <c r="P7" s="45" t="s">
        <v>81</v>
      </c>
      <c r="Q7" s="72" t="e">
        <f>Q8+#REF!+#REF!+#REF!+#REF!+#REF!+Q24+Q27+Q38+#REF!+Q44+Q49+#REF!+#REF!+#REF!+#REF!+#REF!+#REF!+Q54+#REF!+Q57+#REF!+#REF!+#REF!</f>
        <v>#REF!</v>
      </c>
    </row>
    <row r="8" spans="1:17" ht="19.5" customHeight="1">
      <c r="A8" s="62" t="s">
        <v>14</v>
      </c>
      <c r="B8" s="63" t="s">
        <v>83</v>
      </c>
      <c r="C8" s="65">
        <v>1084.483</v>
      </c>
      <c r="D8" s="65">
        <v>0</v>
      </c>
      <c r="E8" s="65">
        <v>1084.483</v>
      </c>
      <c r="F8" s="65"/>
      <c r="G8" s="65"/>
      <c r="H8" s="65">
        <v>0</v>
      </c>
      <c r="I8" s="65"/>
      <c r="J8" s="65"/>
      <c r="K8" s="65"/>
      <c r="L8" s="65"/>
      <c r="M8" s="86"/>
      <c r="P8" s="45">
        <f>LEN(A8)</f>
        <v>3</v>
      </c>
      <c r="Q8" s="73" t="e">
        <f>Q9+#REF!+Q13+Q17+#REF!+#REF!+#REF!+#REF!+#REF!+#REF!+#REF!+#REF!+#REF!+#REF!+#REF!+#REF!+#REF!+Q19+Q21+#REF!+#REF!+#REF!+#REF!+#REF!+#REF!+#REF!+#REF!</f>
        <v>#REF!</v>
      </c>
    </row>
    <row r="9" spans="1:17" ht="19.5" customHeight="1">
      <c r="A9" s="62" t="s">
        <v>84</v>
      </c>
      <c r="B9" s="63" t="s">
        <v>85</v>
      </c>
      <c r="C9" s="65">
        <v>27.907000000000004</v>
      </c>
      <c r="D9" s="65">
        <v>0</v>
      </c>
      <c r="E9" s="65">
        <v>27.907000000000004</v>
      </c>
      <c r="F9" s="65"/>
      <c r="G9" s="65"/>
      <c r="H9" s="65">
        <v>0</v>
      </c>
      <c r="I9" s="65"/>
      <c r="J9" s="65"/>
      <c r="K9" s="65"/>
      <c r="L9" s="65"/>
      <c r="M9" s="86"/>
      <c r="P9" s="45">
        <f>LEN(A9)</f>
        <v>5</v>
      </c>
      <c r="Q9" s="72">
        <f>SUM(Q10:Q12)</f>
        <v>0</v>
      </c>
    </row>
    <row r="10" spans="1:17" ht="19.5" customHeight="1">
      <c r="A10" s="66" t="s">
        <v>86</v>
      </c>
      <c r="B10" s="67" t="s">
        <v>87</v>
      </c>
      <c r="C10" s="65">
        <v>19.907000000000004</v>
      </c>
      <c r="D10" s="65">
        <v>0</v>
      </c>
      <c r="E10" s="65">
        <v>19.907000000000004</v>
      </c>
      <c r="F10" s="65"/>
      <c r="G10" s="65"/>
      <c r="H10" s="65">
        <v>0</v>
      </c>
      <c r="I10" s="65"/>
      <c r="J10" s="65"/>
      <c r="K10" s="65"/>
      <c r="L10" s="65"/>
      <c r="M10" s="86"/>
      <c r="P10" s="45">
        <f aca="true" t="shared" si="0" ref="P10:P18">LEN(A10)</f>
        <v>7</v>
      </c>
      <c r="Q10" s="74"/>
    </row>
    <row r="11" spans="1:17" ht="19.5" customHeight="1">
      <c r="A11" s="66" t="s">
        <v>88</v>
      </c>
      <c r="B11" s="67" t="s">
        <v>89</v>
      </c>
      <c r="C11" s="65">
        <v>4</v>
      </c>
      <c r="D11" s="65">
        <v>0</v>
      </c>
      <c r="E11" s="65">
        <v>4</v>
      </c>
      <c r="F11" s="65"/>
      <c r="G11" s="65"/>
      <c r="H11" s="65">
        <v>0</v>
      </c>
      <c r="I11" s="65"/>
      <c r="J11" s="65"/>
      <c r="K11" s="65"/>
      <c r="L11" s="65"/>
      <c r="M11" s="86"/>
      <c r="P11" s="45">
        <f t="shared" si="0"/>
        <v>7</v>
      </c>
      <c r="Q11" s="74"/>
    </row>
    <row r="12" spans="1:17" ht="19.5" customHeight="1">
      <c r="A12" s="66" t="s">
        <v>90</v>
      </c>
      <c r="B12" s="67" t="s">
        <v>91</v>
      </c>
      <c r="C12" s="65">
        <v>4</v>
      </c>
      <c r="D12" s="65">
        <v>0</v>
      </c>
      <c r="E12" s="65">
        <v>4</v>
      </c>
      <c r="F12" s="65"/>
      <c r="G12" s="65"/>
      <c r="H12" s="65"/>
      <c r="I12" s="65"/>
      <c r="J12" s="65"/>
      <c r="K12" s="65"/>
      <c r="L12" s="65"/>
      <c r="M12" s="86"/>
      <c r="P12" s="45">
        <f t="shared" si="0"/>
        <v>7</v>
      </c>
      <c r="Q12" s="74"/>
    </row>
    <row r="13" spans="1:17" ht="19.5" customHeight="1">
      <c r="A13" s="66" t="s">
        <v>92</v>
      </c>
      <c r="B13" s="63" t="s">
        <v>93</v>
      </c>
      <c r="C13" s="65">
        <v>899.706</v>
      </c>
      <c r="D13" s="65">
        <v>0</v>
      </c>
      <c r="E13" s="65">
        <v>899.706</v>
      </c>
      <c r="F13" s="65"/>
      <c r="G13" s="65"/>
      <c r="H13" s="65"/>
      <c r="I13" s="65">
        <f>SUM(I14:I16)</f>
        <v>0</v>
      </c>
      <c r="J13" s="65">
        <f>SUM(J14:J16)</f>
        <v>0</v>
      </c>
      <c r="K13" s="65">
        <f>SUM(K14:K16)</f>
        <v>0</v>
      </c>
      <c r="L13" s="65">
        <f>SUM(L14:L16)</f>
        <v>0</v>
      </c>
      <c r="M13" s="86"/>
      <c r="P13" s="45">
        <f t="shared" si="0"/>
        <v>5</v>
      </c>
      <c r="Q13" s="72">
        <f>SUM(Q14:Q16)</f>
        <v>0</v>
      </c>
    </row>
    <row r="14" spans="1:17" ht="19.5" customHeight="1">
      <c r="A14" s="66" t="s">
        <v>94</v>
      </c>
      <c r="B14" s="67" t="s">
        <v>87</v>
      </c>
      <c r="C14" s="65">
        <v>550.706</v>
      </c>
      <c r="D14" s="65">
        <v>0</v>
      </c>
      <c r="E14" s="65">
        <v>550.706</v>
      </c>
      <c r="F14" s="65"/>
      <c r="G14" s="65"/>
      <c r="H14" s="65"/>
      <c r="I14" s="65"/>
      <c r="J14" s="65"/>
      <c r="K14" s="65"/>
      <c r="L14" s="65"/>
      <c r="M14" s="86"/>
      <c r="P14" s="45">
        <f t="shared" si="0"/>
        <v>7</v>
      </c>
      <c r="Q14" s="74"/>
    </row>
    <row r="15" spans="1:17" ht="19.5" customHeight="1">
      <c r="A15" s="66" t="s">
        <v>95</v>
      </c>
      <c r="B15" s="67" t="s">
        <v>96</v>
      </c>
      <c r="C15" s="65">
        <v>5</v>
      </c>
      <c r="D15" s="65">
        <v>0</v>
      </c>
      <c r="E15" s="65">
        <v>5</v>
      </c>
      <c r="F15" s="65"/>
      <c r="G15" s="65"/>
      <c r="H15" s="65"/>
      <c r="I15" s="65"/>
      <c r="J15" s="65"/>
      <c r="K15" s="65"/>
      <c r="L15" s="65"/>
      <c r="M15" s="86"/>
      <c r="P15" s="45">
        <f t="shared" si="0"/>
        <v>7</v>
      </c>
      <c r="Q15" s="74"/>
    </row>
    <row r="16" spans="1:17" ht="19.5" customHeight="1">
      <c r="A16" s="66" t="s">
        <v>97</v>
      </c>
      <c r="B16" s="67" t="s">
        <v>98</v>
      </c>
      <c r="C16" s="65">
        <v>344</v>
      </c>
      <c r="D16" s="65">
        <v>0</v>
      </c>
      <c r="E16" s="65">
        <v>344</v>
      </c>
      <c r="F16" s="65"/>
      <c r="G16" s="65"/>
      <c r="H16" s="65"/>
      <c r="I16" s="65"/>
      <c r="J16" s="65"/>
      <c r="K16" s="65"/>
      <c r="L16" s="65"/>
      <c r="M16" s="86"/>
      <c r="P16" s="45">
        <f t="shared" si="0"/>
        <v>7</v>
      </c>
      <c r="Q16" s="74"/>
    </row>
    <row r="17" spans="1:17" ht="19.5" customHeight="1">
      <c r="A17" s="66" t="s">
        <v>99</v>
      </c>
      <c r="B17" s="63" t="s">
        <v>100</v>
      </c>
      <c r="C17" s="65">
        <v>75.448</v>
      </c>
      <c r="D17" s="65">
        <v>0</v>
      </c>
      <c r="E17" s="65">
        <v>75.448</v>
      </c>
      <c r="F17" s="65"/>
      <c r="G17" s="65"/>
      <c r="H17" s="65"/>
      <c r="I17" s="65">
        <f>SUM(I18:I18)</f>
        <v>0</v>
      </c>
      <c r="J17" s="65">
        <f>SUM(J18:J18)</f>
        <v>0</v>
      </c>
      <c r="K17" s="65">
        <f>SUM(K18:K18)</f>
        <v>0</v>
      </c>
      <c r="L17" s="65">
        <f>SUM(L18:L18)</f>
        <v>0</v>
      </c>
      <c r="M17" s="86"/>
      <c r="P17" s="45">
        <f t="shared" si="0"/>
        <v>5</v>
      </c>
      <c r="Q17" s="72">
        <f>SUM(Q18:Q18)</f>
        <v>0</v>
      </c>
    </row>
    <row r="18" spans="1:17" ht="19.5" customHeight="1">
      <c r="A18" s="66" t="s">
        <v>101</v>
      </c>
      <c r="B18" s="67" t="s">
        <v>102</v>
      </c>
      <c r="C18" s="65">
        <v>75.448</v>
      </c>
      <c r="D18" s="65">
        <v>0</v>
      </c>
      <c r="E18" s="65">
        <v>75.448</v>
      </c>
      <c r="F18" s="65"/>
      <c r="G18" s="65"/>
      <c r="H18" s="65"/>
      <c r="I18" s="65"/>
      <c r="J18" s="65"/>
      <c r="K18" s="65"/>
      <c r="L18" s="65"/>
      <c r="M18" s="86"/>
      <c r="P18" s="45">
        <f t="shared" si="0"/>
        <v>7</v>
      </c>
      <c r="Q18" s="74"/>
    </row>
    <row r="19" spans="1:17" ht="19.5" customHeight="1">
      <c r="A19" s="66" t="s">
        <v>103</v>
      </c>
      <c r="B19" s="63" t="s">
        <v>104</v>
      </c>
      <c r="C19" s="65">
        <v>5</v>
      </c>
      <c r="D19" s="65">
        <v>0</v>
      </c>
      <c r="E19" s="65">
        <v>5</v>
      </c>
      <c r="F19" s="65"/>
      <c r="G19" s="65"/>
      <c r="H19" s="65"/>
      <c r="I19" s="65">
        <f>SUM(I20:I20)</f>
        <v>0</v>
      </c>
      <c r="J19" s="65">
        <f>SUM(J20:J20)</f>
        <v>0</v>
      </c>
      <c r="K19" s="65">
        <f>SUM(K20:K20)</f>
        <v>0</v>
      </c>
      <c r="L19" s="65">
        <f>SUM(L20:L20)</f>
        <v>0</v>
      </c>
      <c r="M19" s="86"/>
      <c r="P19" s="45">
        <f aca="true" t="shared" si="1" ref="P19:P59">LEN(A19)</f>
        <v>5</v>
      </c>
      <c r="Q19" s="72">
        <f>SUM(Q20:Q20)</f>
        <v>0</v>
      </c>
    </row>
    <row r="20" spans="1:17" ht="19.5" customHeight="1">
      <c r="A20" s="66" t="s">
        <v>105</v>
      </c>
      <c r="B20" s="67" t="s">
        <v>106</v>
      </c>
      <c r="C20" s="65">
        <v>5</v>
      </c>
      <c r="D20" s="65">
        <v>0</v>
      </c>
      <c r="E20" s="65">
        <v>5</v>
      </c>
      <c r="F20" s="65"/>
      <c r="G20" s="65"/>
      <c r="H20" s="65"/>
      <c r="I20" s="65"/>
      <c r="J20" s="65"/>
      <c r="K20" s="65"/>
      <c r="L20" s="65"/>
      <c r="M20" s="86"/>
      <c r="P20" s="45">
        <f t="shared" si="1"/>
        <v>7</v>
      </c>
      <c r="Q20" s="74"/>
    </row>
    <row r="21" spans="1:17" ht="19.5" customHeight="1">
      <c r="A21" s="66" t="s">
        <v>107</v>
      </c>
      <c r="B21" s="63" t="s">
        <v>108</v>
      </c>
      <c r="C21" s="65">
        <v>76.422</v>
      </c>
      <c r="D21" s="65">
        <v>0</v>
      </c>
      <c r="E21" s="65">
        <v>76.422</v>
      </c>
      <c r="F21" s="65"/>
      <c r="G21" s="65"/>
      <c r="H21" s="65"/>
      <c r="I21" s="65">
        <f>SUM(I22:I23)</f>
        <v>0</v>
      </c>
      <c r="J21" s="65">
        <f>SUM(J22:J23)</f>
        <v>0</v>
      </c>
      <c r="K21" s="65">
        <f>SUM(K22:K23)</f>
        <v>0</v>
      </c>
      <c r="L21" s="65">
        <f>SUM(L22:L23)</f>
        <v>0</v>
      </c>
      <c r="M21" s="86"/>
      <c r="P21" s="45">
        <f t="shared" si="1"/>
        <v>5</v>
      </c>
      <c r="Q21" s="72">
        <f>SUM(Q22:Q23)</f>
        <v>0</v>
      </c>
    </row>
    <row r="22" spans="1:17" ht="19.5" customHeight="1">
      <c r="A22" s="66" t="s">
        <v>109</v>
      </c>
      <c r="B22" s="67" t="s">
        <v>87</v>
      </c>
      <c r="C22" s="65">
        <v>71.422</v>
      </c>
      <c r="D22" s="65">
        <v>0</v>
      </c>
      <c r="E22" s="65">
        <v>71.422</v>
      </c>
      <c r="F22" s="65"/>
      <c r="G22" s="65"/>
      <c r="H22" s="65"/>
      <c r="I22" s="65"/>
      <c r="J22" s="65"/>
      <c r="K22" s="65"/>
      <c r="L22" s="65"/>
      <c r="M22" s="86"/>
      <c r="P22" s="45">
        <f t="shared" si="1"/>
        <v>7</v>
      </c>
      <c r="Q22" s="74"/>
    </row>
    <row r="23" spans="1:17" ht="19.5" customHeight="1">
      <c r="A23" s="66" t="s">
        <v>110</v>
      </c>
      <c r="B23" s="67" t="s">
        <v>111</v>
      </c>
      <c r="C23" s="65">
        <v>5</v>
      </c>
      <c r="D23" s="65">
        <v>0</v>
      </c>
      <c r="E23" s="65">
        <v>5</v>
      </c>
      <c r="F23" s="65"/>
      <c r="G23" s="65"/>
      <c r="H23" s="65"/>
      <c r="I23" s="65"/>
      <c r="J23" s="65"/>
      <c r="K23" s="65"/>
      <c r="L23" s="65"/>
      <c r="M23" s="86"/>
      <c r="P23" s="45">
        <f t="shared" si="1"/>
        <v>7</v>
      </c>
      <c r="Q23" s="74"/>
    </row>
    <row r="24" spans="1:17" ht="19.5" customHeight="1">
      <c r="A24" s="66" t="s">
        <v>28</v>
      </c>
      <c r="B24" s="63" t="s">
        <v>112</v>
      </c>
      <c r="C24" s="65">
        <v>68.862</v>
      </c>
      <c r="D24" s="65">
        <v>0</v>
      </c>
      <c r="E24" s="65">
        <v>68.862</v>
      </c>
      <c r="F24" s="65"/>
      <c r="G24" s="65"/>
      <c r="H24" s="65">
        <v>0</v>
      </c>
      <c r="I24" s="65"/>
      <c r="J24" s="65"/>
      <c r="K24" s="65"/>
      <c r="L24" s="65"/>
      <c r="M24" s="86"/>
      <c r="P24" s="45">
        <f t="shared" si="1"/>
        <v>3</v>
      </c>
      <c r="Q24" s="72" t="e">
        <f>SUM(Q25,#REF!,#REF!,#REF!,#REF!,#REF!)</f>
        <v>#REF!</v>
      </c>
    </row>
    <row r="25" spans="1:17" ht="19.5" customHeight="1">
      <c r="A25" s="66" t="s">
        <v>113</v>
      </c>
      <c r="B25" s="63" t="s">
        <v>114</v>
      </c>
      <c r="C25" s="65">
        <v>68.862</v>
      </c>
      <c r="D25" s="65">
        <v>0</v>
      </c>
      <c r="E25" s="65">
        <v>68.862</v>
      </c>
      <c r="F25" s="65"/>
      <c r="G25" s="65"/>
      <c r="H25" s="65">
        <v>0</v>
      </c>
      <c r="I25" s="65"/>
      <c r="J25" s="65"/>
      <c r="K25" s="65"/>
      <c r="L25" s="65"/>
      <c r="M25" s="86"/>
      <c r="P25" s="45">
        <f t="shared" si="1"/>
        <v>5</v>
      </c>
      <c r="Q25" s="72">
        <f>SUM(Q26:Q26)</f>
        <v>0</v>
      </c>
    </row>
    <row r="26" spans="1:17" ht="19.5" customHeight="1">
      <c r="A26" s="66" t="s">
        <v>115</v>
      </c>
      <c r="B26" s="67" t="s">
        <v>116</v>
      </c>
      <c r="C26" s="65">
        <v>68.862</v>
      </c>
      <c r="D26" s="65">
        <v>0</v>
      </c>
      <c r="E26" s="65">
        <v>68.862</v>
      </c>
      <c r="F26" s="65"/>
      <c r="G26" s="65"/>
      <c r="H26" s="65">
        <v>0</v>
      </c>
      <c r="I26" s="65"/>
      <c r="J26" s="65"/>
      <c r="K26" s="65"/>
      <c r="L26" s="65"/>
      <c r="M26" s="86"/>
      <c r="P26" s="45">
        <f t="shared" si="1"/>
        <v>7</v>
      </c>
      <c r="Q26" s="74"/>
    </row>
    <row r="27" spans="1:17" ht="19.5" customHeight="1">
      <c r="A27" s="66" t="s">
        <v>30</v>
      </c>
      <c r="B27" s="63" t="s">
        <v>117</v>
      </c>
      <c r="C27" s="65">
        <v>888.523</v>
      </c>
      <c r="D27" s="65">
        <v>0</v>
      </c>
      <c r="E27" s="65">
        <v>888.523</v>
      </c>
      <c r="F27" s="65"/>
      <c r="G27" s="65"/>
      <c r="H27" s="65">
        <v>0</v>
      </c>
      <c r="I27" s="65"/>
      <c r="J27" s="65"/>
      <c r="K27" s="65"/>
      <c r="L27" s="65"/>
      <c r="M27" s="86"/>
      <c r="P27" s="45">
        <f t="shared" si="1"/>
        <v>3</v>
      </c>
      <c r="Q27" s="72" t="e">
        <f>Q28+Q30+#REF!+Q32+#REF!+#REF!+#REF!+#REF!+#REF!+#REF!+#REF!+#REF!+#REF!+#REF!+#REF!+#REF!+#REF!+#REF!+Q36+#REF!+#REF!</f>
        <v>#REF!</v>
      </c>
    </row>
    <row r="28" spans="1:17" ht="19.5" customHeight="1">
      <c r="A28" s="66" t="s">
        <v>118</v>
      </c>
      <c r="B28" s="63" t="s">
        <v>119</v>
      </c>
      <c r="C28" s="65">
        <v>562.604</v>
      </c>
      <c r="D28" s="65">
        <v>0</v>
      </c>
      <c r="E28" s="65">
        <v>562.604</v>
      </c>
      <c r="F28" s="65"/>
      <c r="G28" s="65"/>
      <c r="H28" s="65">
        <v>0</v>
      </c>
      <c r="I28" s="65"/>
      <c r="J28" s="65"/>
      <c r="K28" s="65"/>
      <c r="L28" s="65"/>
      <c r="M28" s="86"/>
      <c r="P28" s="45">
        <f t="shared" si="1"/>
        <v>5</v>
      </c>
      <c r="Q28" s="72">
        <f>SUM(Q29:Q29)</f>
        <v>0</v>
      </c>
    </row>
    <row r="29" spans="1:17" ht="19.5" customHeight="1">
      <c r="A29" s="66" t="s">
        <v>120</v>
      </c>
      <c r="B29" s="67" t="s">
        <v>121</v>
      </c>
      <c r="C29" s="65">
        <v>562.604</v>
      </c>
      <c r="D29" s="65">
        <v>0</v>
      </c>
      <c r="E29" s="65">
        <v>562.604</v>
      </c>
      <c r="F29" s="65"/>
      <c r="G29" s="65"/>
      <c r="H29" s="65"/>
      <c r="I29" s="65"/>
      <c r="J29" s="65"/>
      <c r="K29" s="65"/>
      <c r="L29" s="65"/>
      <c r="M29" s="86"/>
      <c r="P29" s="45">
        <f t="shared" si="1"/>
        <v>7</v>
      </c>
      <c r="Q29" s="74"/>
    </row>
    <row r="30" spans="1:17" ht="19.5" customHeight="1">
      <c r="A30" s="66" t="s">
        <v>122</v>
      </c>
      <c r="B30" s="63" t="s">
        <v>123</v>
      </c>
      <c r="C30" s="65">
        <v>60</v>
      </c>
      <c r="D30" s="65">
        <v>0</v>
      </c>
      <c r="E30" s="65">
        <v>60</v>
      </c>
      <c r="F30" s="65"/>
      <c r="G30" s="65"/>
      <c r="H30" s="65"/>
      <c r="I30" s="65">
        <f>SUM(I31:I31)</f>
        <v>0</v>
      </c>
      <c r="J30" s="65">
        <f>SUM(J31:J31)</f>
        <v>0</v>
      </c>
      <c r="K30" s="65">
        <f>SUM(K31:K31)</f>
        <v>0</v>
      </c>
      <c r="L30" s="65">
        <f>SUM(L31:L31)</f>
        <v>0</v>
      </c>
      <c r="M30" s="86"/>
      <c r="P30" s="45">
        <f t="shared" si="1"/>
        <v>5</v>
      </c>
      <c r="Q30" s="72">
        <f>SUM(Q31:Q31)</f>
        <v>0</v>
      </c>
    </row>
    <row r="31" spans="1:17" ht="19.5" customHeight="1">
      <c r="A31" s="66" t="s">
        <v>124</v>
      </c>
      <c r="B31" s="67" t="s">
        <v>125</v>
      </c>
      <c r="C31" s="65">
        <v>60</v>
      </c>
      <c r="D31" s="65">
        <v>0</v>
      </c>
      <c r="E31" s="65">
        <v>60</v>
      </c>
      <c r="F31" s="65"/>
      <c r="G31" s="65"/>
      <c r="H31" s="65"/>
      <c r="I31" s="65"/>
      <c r="J31" s="65"/>
      <c r="K31" s="65"/>
      <c r="L31" s="65"/>
      <c r="M31" s="86"/>
      <c r="P31" s="45">
        <f t="shared" si="1"/>
        <v>7</v>
      </c>
      <c r="Q31" s="74"/>
    </row>
    <row r="32" spans="1:17" ht="19.5" customHeight="1">
      <c r="A32" s="66" t="s">
        <v>126</v>
      </c>
      <c r="B32" s="63" t="s">
        <v>127</v>
      </c>
      <c r="C32" s="65">
        <v>204.769</v>
      </c>
      <c r="D32" s="65">
        <v>0</v>
      </c>
      <c r="E32" s="65">
        <v>204.769</v>
      </c>
      <c r="F32" s="65"/>
      <c r="G32" s="65"/>
      <c r="H32" s="65"/>
      <c r="I32" s="65">
        <f>SUM(I33:I35)</f>
        <v>0</v>
      </c>
      <c r="J32" s="65">
        <f>SUM(J33:J35)</f>
        <v>0</v>
      </c>
      <c r="K32" s="65">
        <f>SUM(K33:K35)</f>
        <v>0</v>
      </c>
      <c r="L32" s="65">
        <f>SUM(L33:L35)</f>
        <v>0</v>
      </c>
      <c r="M32" s="86"/>
      <c r="P32" s="45">
        <f t="shared" si="1"/>
        <v>5</v>
      </c>
      <c r="Q32" s="72">
        <f>SUM(Q33:Q35)</f>
        <v>0</v>
      </c>
    </row>
    <row r="33" spans="1:17" ht="19.5" customHeight="1">
      <c r="A33" s="66" t="s">
        <v>128</v>
      </c>
      <c r="B33" s="67" t="s">
        <v>129</v>
      </c>
      <c r="C33" s="65">
        <v>113.846</v>
      </c>
      <c r="D33" s="65">
        <v>0</v>
      </c>
      <c r="E33" s="65">
        <v>113.846</v>
      </c>
      <c r="F33" s="65"/>
      <c r="G33" s="65"/>
      <c r="H33" s="65"/>
      <c r="I33" s="65"/>
      <c r="J33" s="65"/>
      <c r="K33" s="65"/>
      <c r="L33" s="65"/>
      <c r="M33" s="86"/>
      <c r="P33" s="45">
        <f t="shared" si="1"/>
        <v>7</v>
      </c>
      <c r="Q33" s="74"/>
    </row>
    <row r="34" spans="1:17" ht="19.5" customHeight="1">
      <c r="A34" s="66" t="s">
        <v>130</v>
      </c>
      <c r="B34" s="67" t="s">
        <v>131</v>
      </c>
      <c r="C34" s="65">
        <v>56.923</v>
      </c>
      <c r="D34" s="65">
        <v>0</v>
      </c>
      <c r="E34" s="65">
        <v>56.923</v>
      </c>
      <c r="F34" s="65"/>
      <c r="G34" s="65"/>
      <c r="H34" s="65"/>
      <c r="I34" s="65"/>
      <c r="J34" s="65"/>
      <c r="K34" s="65"/>
      <c r="L34" s="65"/>
      <c r="M34" s="86"/>
      <c r="P34" s="45">
        <f t="shared" si="1"/>
        <v>7</v>
      </c>
      <c r="Q34" s="74"/>
    </row>
    <row r="35" spans="1:17" ht="19.5" customHeight="1">
      <c r="A35" s="66" t="s">
        <v>132</v>
      </c>
      <c r="B35" s="67" t="s">
        <v>133</v>
      </c>
      <c r="C35" s="65">
        <v>34</v>
      </c>
      <c r="D35" s="65">
        <v>0</v>
      </c>
      <c r="E35" s="65">
        <v>34</v>
      </c>
      <c r="F35" s="65"/>
      <c r="G35" s="65"/>
      <c r="H35" s="65"/>
      <c r="I35" s="65"/>
      <c r="J35" s="65"/>
      <c r="K35" s="65"/>
      <c r="L35" s="65"/>
      <c r="M35" s="86"/>
      <c r="P35" s="45">
        <f t="shared" si="1"/>
        <v>7</v>
      </c>
      <c r="Q35" s="74"/>
    </row>
    <row r="36" spans="1:17" ht="19.5" customHeight="1">
      <c r="A36" s="66" t="s">
        <v>134</v>
      </c>
      <c r="B36" s="63" t="s">
        <v>135</v>
      </c>
      <c r="C36" s="65">
        <v>61.149999999999984</v>
      </c>
      <c r="D36" s="65">
        <v>0</v>
      </c>
      <c r="E36" s="65">
        <v>61.149999999999984</v>
      </c>
      <c r="F36" s="65"/>
      <c r="G36" s="65"/>
      <c r="H36" s="65"/>
      <c r="I36" s="65">
        <f>SUM(I37:I37)</f>
        <v>0</v>
      </c>
      <c r="J36" s="65">
        <f>SUM(J37:J37)</f>
        <v>0</v>
      </c>
      <c r="K36" s="65">
        <f>SUM(K37:K37)</f>
        <v>0</v>
      </c>
      <c r="L36" s="65">
        <f>SUM(L37:L37)</f>
        <v>0</v>
      </c>
      <c r="M36" s="86"/>
      <c r="P36" s="45">
        <f t="shared" si="1"/>
        <v>5</v>
      </c>
      <c r="Q36" s="72">
        <f>SUM(Q37:Q37)</f>
        <v>0</v>
      </c>
    </row>
    <row r="37" spans="1:17" ht="19.5" customHeight="1">
      <c r="A37" s="66" t="s">
        <v>136</v>
      </c>
      <c r="B37" s="67" t="s">
        <v>102</v>
      </c>
      <c r="C37" s="65">
        <v>61.149999999999984</v>
      </c>
      <c r="D37" s="65">
        <v>0</v>
      </c>
      <c r="E37" s="65">
        <v>61.149999999999984</v>
      </c>
      <c r="F37" s="65"/>
      <c r="G37" s="65"/>
      <c r="H37" s="65"/>
      <c r="I37" s="65"/>
      <c r="J37" s="65"/>
      <c r="K37" s="65"/>
      <c r="L37" s="65"/>
      <c r="M37" s="86"/>
      <c r="P37" s="45">
        <f t="shared" si="1"/>
        <v>7</v>
      </c>
      <c r="Q37" s="74"/>
    </row>
    <row r="38" spans="1:17" ht="19.5" customHeight="1">
      <c r="A38" s="66" t="s">
        <v>32</v>
      </c>
      <c r="B38" s="63" t="s">
        <v>137</v>
      </c>
      <c r="C38" s="65">
        <v>81.549</v>
      </c>
      <c r="D38" s="65">
        <v>0</v>
      </c>
      <c r="E38" s="65">
        <v>81.549</v>
      </c>
      <c r="F38" s="65"/>
      <c r="G38" s="65"/>
      <c r="H38" s="65">
        <v>0</v>
      </c>
      <c r="I38" s="65"/>
      <c r="J38" s="65"/>
      <c r="K38" s="65"/>
      <c r="L38" s="65"/>
      <c r="M38" s="86"/>
      <c r="P38" s="45">
        <f t="shared" si="1"/>
        <v>3</v>
      </c>
      <c r="Q38" s="72" t="e">
        <f>#REF!+#REF!+#REF!+#REF!+#REF!+Q39+Q41+#REF!+#REF!+#REF!+#REF!+#REF!+#REF!</f>
        <v>#REF!</v>
      </c>
    </row>
    <row r="39" spans="1:17" ht="19.5" customHeight="1">
      <c r="A39" s="66" t="s">
        <v>138</v>
      </c>
      <c r="B39" s="63" t="s">
        <v>139</v>
      </c>
      <c r="C39" s="65">
        <v>5</v>
      </c>
      <c r="D39" s="65">
        <v>0</v>
      </c>
      <c r="E39" s="65">
        <v>5</v>
      </c>
      <c r="F39" s="65"/>
      <c r="G39" s="65"/>
      <c r="H39" s="65">
        <v>0</v>
      </c>
      <c r="I39" s="65"/>
      <c r="J39" s="65"/>
      <c r="K39" s="65"/>
      <c r="L39" s="65"/>
      <c r="M39" s="86"/>
      <c r="P39" s="45">
        <f t="shared" si="1"/>
        <v>5</v>
      </c>
      <c r="Q39" s="72">
        <f>SUM(Q40:Q40)</f>
        <v>0</v>
      </c>
    </row>
    <row r="40" spans="1:17" ht="19.5" customHeight="1">
      <c r="A40" s="66" t="s">
        <v>140</v>
      </c>
      <c r="B40" s="67" t="s">
        <v>141</v>
      </c>
      <c r="C40" s="65">
        <v>5</v>
      </c>
      <c r="D40" s="65">
        <v>0</v>
      </c>
      <c r="E40" s="65">
        <v>5</v>
      </c>
      <c r="F40" s="65"/>
      <c r="G40" s="65"/>
      <c r="H40" s="65">
        <v>0</v>
      </c>
      <c r="I40" s="65"/>
      <c r="J40" s="65"/>
      <c r="K40" s="65"/>
      <c r="L40" s="65"/>
      <c r="M40" s="86"/>
      <c r="P40" s="45">
        <f t="shared" si="1"/>
        <v>7</v>
      </c>
      <c r="Q40" s="74"/>
    </row>
    <row r="41" spans="1:17" ht="19.5" customHeight="1">
      <c r="A41" s="66" t="s">
        <v>142</v>
      </c>
      <c r="B41" s="63" t="s">
        <v>143</v>
      </c>
      <c r="C41" s="65">
        <v>76.549</v>
      </c>
      <c r="D41" s="65">
        <v>0</v>
      </c>
      <c r="E41" s="65">
        <v>76.549</v>
      </c>
      <c r="F41" s="65"/>
      <c r="G41" s="65"/>
      <c r="H41" s="65">
        <v>0</v>
      </c>
      <c r="I41" s="65"/>
      <c r="J41" s="65"/>
      <c r="K41" s="65"/>
      <c r="L41" s="65"/>
      <c r="M41" s="86"/>
      <c r="P41" s="45">
        <f t="shared" si="1"/>
        <v>5</v>
      </c>
      <c r="Q41" s="72">
        <f>SUM(Q42:Q43)</f>
        <v>0</v>
      </c>
    </row>
    <row r="42" spans="1:17" ht="19.5" customHeight="1">
      <c r="A42" s="66" t="s">
        <v>144</v>
      </c>
      <c r="B42" s="67" t="s">
        <v>145</v>
      </c>
      <c r="C42" s="65">
        <v>41.64</v>
      </c>
      <c r="D42" s="65">
        <v>0</v>
      </c>
      <c r="E42" s="65">
        <v>41.64</v>
      </c>
      <c r="F42" s="65"/>
      <c r="G42" s="65"/>
      <c r="H42" s="65">
        <v>0</v>
      </c>
      <c r="I42" s="65"/>
      <c r="J42" s="65"/>
      <c r="K42" s="65"/>
      <c r="L42" s="65"/>
      <c r="M42" s="86"/>
      <c r="P42" s="45">
        <f t="shared" si="1"/>
        <v>7</v>
      </c>
      <c r="Q42" s="74"/>
    </row>
    <row r="43" spans="1:17" ht="19.5" customHeight="1">
      <c r="A43" s="66" t="s">
        <v>146</v>
      </c>
      <c r="B43" s="67" t="s">
        <v>147</v>
      </c>
      <c r="C43" s="65">
        <v>34.909</v>
      </c>
      <c r="D43" s="65">
        <v>0</v>
      </c>
      <c r="E43" s="65">
        <v>34.909</v>
      </c>
      <c r="F43" s="65"/>
      <c r="G43" s="65"/>
      <c r="H43" s="65"/>
      <c r="I43" s="65"/>
      <c r="J43" s="65"/>
      <c r="K43" s="65"/>
      <c r="L43" s="65"/>
      <c r="M43" s="86"/>
      <c r="P43" s="45">
        <f t="shared" si="1"/>
        <v>7</v>
      </c>
      <c r="Q43" s="74"/>
    </row>
    <row r="44" spans="1:17" ht="19.5" customHeight="1">
      <c r="A44" s="66" t="s">
        <v>36</v>
      </c>
      <c r="B44" s="63" t="s">
        <v>148</v>
      </c>
      <c r="C44" s="65">
        <v>380.922</v>
      </c>
      <c r="D44" s="65">
        <v>0</v>
      </c>
      <c r="E44" s="65">
        <v>380.922</v>
      </c>
      <c r="F44" s="65"/>
      <c r="G44" s="65"/>
      <c r="H44" s="65">
        <v>0</v>
      </c>
      <c r="I44" s="65"/>
      <c r="J44" s="65"/>
      <c r="K44" s="65"/>
      <c r="L44" s="65"/>
      <c r="M44" s="86"/>
      <c r="P44" s="45">
        <f t="shared" si="1"/>
        <v>3</v>
      </c>
      <c r="Q44" s="72" t="e">
        <f>Q45+#REF!+#REF!+Q47+#REF!+#REF!</f>
        <v>#REF!</v>
      </c>
    </row>
    <row r="45" spans="1:17" ht="19.5" customHeight="1">
      <c r="A45" s="66" t="s">
        <v>149</v>
      </c>
      <c r="B45" s="63" t="s">
        <v>150</v>
      </c>
      <c r="C45" s="65">
        <v>149.92200000000003</v>
      </c>
      <c r="D45" s="65">
        <v>0</v>
      </c>
      <c r="E45" s="65">
        <v>149.92200000000003</v>
      </c>
      <c r="F45" s="65"/>
      <c r="G45" s="65"/>
      <c r="H45" s="65">
        <v>0</v>
      </c>
      <c r="I45" s="65"/>
      <c r="J45" s="65"/>
      <c r="K45" s="65"/>
      <c r="L45" s="65"/>
      <c r="M45" s="86"/>
      <c r="P45" s="45">
        <f t="shared" si="1"/>
        <v>5</v>
      </c>
      <c r="Q45" s="72">
        <f>SUM(Q46:Q46)</f>
        <v>0</v>
      </c>
    </row>
    <row r="46" spans="1:17" ht="19.5" customHeight="1">
      <c r="A46" s="66" t="s">
        <v>151</v>
      </c>
      <c r="B46" s="67" t="s">
        <v>152</v>
      </c>
      <c r="C46" s="65">
        <v>149.92200000000003</v>
      </c>
      <c r="D46" s="65">
        <v>0</v>
      </c>
      <c r="E46" s="65">
        <v>149.92200000000003</v>
      </c>
      <c r="F46" s="65"/>
      <c r="G46" s="65"/>
      <c r="H46" s="65">
        <v>0</v>
      </c>
      <c r="I46" s="65"/>
      <c r="J46" s="65"/>
      <c r="K46" s="65"/>
      <c r="L46" s="65"/>
      <c r="M46" s="86"/>
      <c r="P46" s="45">
        <f t="shared" si="1"/>
        <v>7</v>
      </c>
      <c r="Q46" s="74"/>
    </row>
    <row r="47" spans="1:17" ht="19.5" customHeight="1">
      <c r="A47" s="66" t="s">
        <v>153</v>
      </c>
      <c r="B47" s="63" t="s">
        <v>154</v>
      </c>
      <c r="C47" s="65">
        <v>231</v>
      </c>
      <c r="D47" s="65">
        <v>0</v>
      </c>
      <c r="E47" s="65">
        <v>231</v>
      </c>
      <c r="F47" s="65"/>
      <c r="G47" s="65"/>
      <c r="H47" s="65">
        <v>0</v>
      </c>
      <c r="I47" s="65"/>
      <c r="J47" s="65"/>
      <c r="K47" s="65"/>
      <c r="L47" s="65"/>
      <c r="M47" s="86"/>
      <c r="P47" s="45">
        <f t="shared" si="1"/>
        <v>5</v>
      </c>
      <c r="Q47" s="72">
        <f>Q48</f>
        <v>0</v>
      </c>
    </row>
    <row r="48" spans="1:17" ht="19.5" customHeight="1">
      <c r="A48" s="66" t="s">
        <v>155</v>
      </c>
      <c r="B48" s="67" t="s">
        <v>156</v>
      </c>
      <c r="C48" s="65">
        <v>231</v>
      </c>
      <c r="D48" s="65">
        <v>0</v>
      </c>
      <c r="E48" s="65">
        <v>231</v>
      </c>
      <c r="F48" s="65"/>
      <c r="G48" s="65"/>
      <c r="H48" s="65">
        <v>0</v>
      </c>
      <c r="I48" s="65"/>
      <c r="J48" s="65"/>
      <c r="K48" s="65"/>
      <c r="L48" s="65"/>
      <c r="M48" s="86"/>
      <c r="P48" s="45">
        <f t="shared" si="1"/>
        <v>7</v>
      </c>
      <c r="Q48" s="74"/>
    </row>
    <row r="49" spans="1:17" ht="19.5" customHeight="1">
      <c r="A49" s="66" t="s">
        <v>38</v>
      </c>
      <c r="B49" s="63" t="s">
        <v>157</v>
      </c>
      <c r="C49" s="65">
        <v>650.758</v>
      </c>
      <c r="D49" s="65">
        <v>0</v>
      </c>
      <c r="E49" s="65">
        <v>650.758</v>
      </c>
      <c r="F49" s="65"/>
      <c r="G49" s="65"/>
      <c r="H49" s="65">
        <v>0</v>
      </c>
      <c r="I49" s="65"/>
      <c r="J49" s="65"/>
      <c r="K49" s="65"/>
      <c r="L49" s="65"/>
      <c r="M49" s="86"/>
      <c r="P49" s="45">
        <f t="shared" si="1"/>
        <v>3</v>
      </c>
      <c r="Q49" s="72" t="e">
        <f>Q50+#REF!+#REF!+#REF!+Q52+#REF!+#REF!+#REF!</f>
        <v>#REF!</v>
      </c>
    </row>
    <row r="50" spans="1:17" ht="19.5" customHeight="1">
      <c r="A50" s="66" t="s">
        <v>158</v>
      </c>
      <c r="B50" s="63" t="s">
        <v>159</v>
      </c>
      <c r="C50" s="65">
        <v>610.758</v>
      </c>
      <c r="D50" s="65">
        <v>0</v>
      </c>
      <c r="E50" s="65">
        <v>610.758</v>
      </c>
      <c r="F50" s="65"/>
      <c r="G50" s="65"/>
      <c r="H50" s="65">
        <v>0</v>
      </c>
      <c r="I50" s="65"/>
      <c r="J50" s="65"/>
      <c r="K50" s="65"/>
      <c r="L50" s="65"/>
      <c r="M50" s="86"/>
      <c r="P50" s="45">
        <f t="shared" si="1"/>
        <v>5</v>
      </c>
      <c r="Q50" s="72">
        <f>SUM(Q51:Q51)</f>
        <v>0</v>
      </c>
    </row>
    <row r="51" spans="1:17" ht="19.5" customHeight="1">
      <c r="A51" s="66" t="s">
        <v>160</v>
      </c>
      <c r="B51" s="67" t="s">
        <v>102</v>
      </c>
      <c r="C51" s="65">
        <v>610.758</v>
      </c>
      <c r="D51" s="65">
        <v>0</v>
      </c>
      <c r="E51" s="65">
        <v>610.758</v>
      </c>
      <c r="F51" s="65"/>
      <c r="G51" s="65"/>
      <c r="H51" s="65">
        <v>0</v>
      </c>
      <c r="I51" s="65"/>
      <c r="J51" s="65"/>
      <c r="K51" s="65"/>
      <c r="L51" s="65"/>
      <c r="M51" s="86"/>
      <c r="P51" s="45">
        <f t="shared" si="1"/>
        <v>7</v>
      </c>
      <c r="Q51" s="74"/>
    </row>
    <row r="52" spans="1:17" ht="19.5" customHeight="1">
      <c r="A52" s="66" t="s">
        <v>161</v>
      </c>
      <c r="B52" s="63" t="s">
        <v>162</v>
      </c>
      <c r="C52" s="65">
        <v>40</v>
      </c>
      <c r="D52" s="65">
        <v>0</v>
      </c>
      <c r="E52" s="65">
        <v>40</v>
      </c>
      <c r="F52" s="65"/>
      <c r="G52" s="65"/>
      <c r="H52" s="65">
        <v>0</v>
      </c>
      <c r="I52" s="65"/>
      <c r="J52" s="65"/>
      <c r="K52" s="65"/>
      <c r="L52" s="65"/>
      <c r="M52" s="86"/>
      <c r="P52" s="45">
        <f t="shared" si="1"/>
        <v>5</v>
      </c>
      <c r="Q52" s="72">
        <f>SUM(Q53:Q53)</f>
        <v>0</v>
      </c>
    </row>
    <row r="53" spans="1:17" ht="19.5" customHeight="1">
      <c r="A53" s="66" t="s">
        <v>163</v>
      </c>
      <c r="B53" s="67" t="s">
        <v>164</v>
      </c>
      <c r="C53" s="65">
        <v>40</v>
      </c>
      <c r="D53" s="65">
        <v>0</v>
      </c>
      <c r="E53" s="65">
        <v>40</v>
      </c>
      <c r="F53" s="65"/>
      <c r="G53" s="65"/>
      <c r="H53" s="65">
        <v>0</v>
      </c>
      <c r="I53" s="65"/>
      <c r="J53" s="65"/>
      <c r="K53" s="65"/>
      <c r="L53" s="65"/>
      <c r="M53" s="86"/>
      <c r="P53" s="45">
        <f t="shared" si="1"/>
        <v>7</v>
      </c>
      <c r="Q53" s="74"/>
    </row>
    <row r="54" spans="1:17" ht="19.5" customHeight="1">
      <c r="A54" s="66" t="s">
        <v>49</v>
      </c>
      <c r="B54" s="63" t="s">
        <v>165</v>
      </c>
      <c r="C54" s="65">
        <v>85.384</v>
      </c>
      <c r="D54" s="65">
        <v>0</v>
      </c>
      <c r="E54" s="65">
        <v>85.384</v>
      </c>
      <c r="F54" s="65"/>
      <c r="G54" s="65"/>
      <c r="H54" s="65">
        <v>0</v>
      </c>
      <c r="I54" s="65"/>
      <c r="J54" s="65"/>
      <c r="K54" s="65"/>
      <c r="L54" s="65"/>
      <c r="M54" s="86"/>
      <c r="P54" s="45">
        <f t="shared" si="1"/>
        <v>3</v>
      </c>
      <c r="Q54" s="72" t="e">
        <f>SUM(#REF!,Q55,#REF!)</f>
        <v>#REF!</v>
      </c>
    </row>
    <row r="55" spans="1:17" ht="19.5" customHeight="1">
      <c r="A55" s="66" t="s">
        <v>166</v>
      </c>
      <c r="B55" s="63" t="s">
        <v>167</v>
      </c>
      <c r="C55" s="65">
        <v>85.384</v>
      </c>
      <c r="D55" s="65">
        <v>0</v>
      </c>
      <c r="E55" s="65">
        <v>85.384</v>
      </c>
      <c r="F55" s="65"/>
      <c r="G55" s="65"/>
      <c r="H55" s="65">
        <v>0</v>
      </c>
      <c r="I55" s="65"/>
      <c r="J55" s="65"/>
      <c r="K55" s="65"/>
      <c r="L55" s="65"/>
      <c r="M55" s="86"/>
      <c r="P55" s="45">
        <f t="shared" si="1"/>
        <v>5</v>
      </c>
      <c r="Q55" s="72">
        <f>SUM(Q56:Q56)</f>
        <v>0</v>
      </c>
    </row>
    <row r="56" spans="1:17" ht="19.5" customHeight="1">
      <c r="A56" s="66" t="s">
        <v>168</v>
      </c>
      <c r="B56" s="67" t="s">
        <v>169</v>
      </c>
      <c r="C56" s="65">
        <v>85.384</v>
      </c>
      <c r="D56" s="65">
        <v>0</v>
      </c>
      <c r="E56" s="65">
        <v>85.384</v>
      </c>
      <c r="F56" s="65"/>
      <c r="G56" s="65"/>
      <c r="H56" s="65">
        <v>0</v>
      </c>
      <c r="I56" s="65"/>
      <c r="J56" s="65"/>
      <c r="K56" s="65"/>
      <c r="L56" s="65"/>
      <c r="M56" s="86"/>
      <c r="P56" s="45">
        <f t="shared" si="1"/>
        <v>7</v>
      </c>
      <c r="Q56" s="74"/>
    </row>
    <row r="57" spans="1:17" ht="19.5" customHeight="1">
      <c r="A57" s="66" t="s">
        <v>55</v>
      </c>
      <c r="B57" s="63" t="s">
        <v>170</v>
      </c>
      <c r="C57" s="65">
        <v>4</v>
      </c>
      <c r="D57" s="65">
        <v>0</v>
      </c>
      <c r="E57" s="65">
        <v>4</v>
      </c>
      <c r="F57" s="65"/>
      <c r="G57" s="65"/>
      <c r="H57" s="65">
        <v>0</v>
      </c>
      <c r="I57" s="65"/>
      <c r="J57" s="65"/>
      <c r="K57" s="65"/>
      <c r="L57" s="65"/>
      <c r="M57" s="86"/>
      <c r="P57" s="45">
        <f t="shared" si="1"/>
        <v>3</v>
      </c>
      <c r="Q57" s="72" t="e">
        <f>Q58+#REF!+#REF!+#REF!+#REF!+#REF!+#REF!+#REF!</f>
        <v>#REF!</v>
      </c>
    </row>
    <row r="58" spans="1:17" ht="19.5" customHeight="1">
      <c r="A58" s="66" t="s">
        <v>171</v>
      </c>
      <c r="B58" s="63" t="s">
        <v>172</v>
      </c>
      <c r="C58" s="65">
        <v>4</v>
      </c>
      <c r="D58" s="65">
        <v>0</v>
      </c>
      <c r="E58" s="65">
        <v>4</v>
      </c>
      <c r="F58" s="65"/>
      <c r="G58" s="65"/>
      <c r="H58" s="65"/>
      <c r="I58" s="65">
        <f>SUM(I59:I59)</f>
        <v>0</v>
      </c>
      <c r="J58" s="65">
        <f>SUM(J59:J59)</f>
        <v>0</v>
      </c>
      <c r="K58" s="65">
        <f>SUM(K59:K59)</f>
        <v>0</v>
      </c>
      <c r="L58" s="65">
        <f>SUM(L59:L59)</f>
        <v>0</v>
      </c>
      <c r="M58" s="86"/>
      <c r="P58" s="45">
        <f t="shared" si="1"/>
        <v>5</v>
      </c>
      <c r="Q58" s="72">
        <f>SUM(Q59:Q59)</f>
        <v>0</v>
      </c>
    </row>
    <row r="59" spans="1:17" ht="19.5" customHeight="1">
      <c r="A59" s="66" t="s">
        <v>173</v>
      </c>
      <c r="B59" s="67" t="s">
        <v>174</v>
      </c>
      <c r="C59" s="65">
        <v>4</v>
      </c>
      <c r="D59" s="65">
        <v>0</v>
      </c>
      <c r="E59" s="65">
        <v>4</v>
      </c>
      <c r="F59" s="65"/>
      <c r="G59" s="65"/>
      <c r="H59" s="65"/>
      <c r="I59" s="65"/>
      <c r="J59" s="65"/>
      <c r="K59" s="65"/>
      <c r="L59" s="65"/>
      <c r="M59" s="86"/>
      <c r="P59" s="45">
        <f t="shared" si="1"/>
        <v>7</v>
      </c>
      <c r="Q59" s="74"/>
    </row>
  </sheetData>
  <sheetProtection/>
  <autoFilter ref="A6:Q59"/>
  <mergeCells count="13">
    <mergeCell ref="A2:L2"/>
    <mergeCell ref="F3:G3"/>
    <mergeCell ref="K3:L3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1968503937007874" bottom="0.4724409448818898" header="0" footer="0"/>
  <pageSetup fitToHeight="0" fitToWidth="1" horizontalDpi="600" verticalDpi="600" orientation="landscape" paperSize="9" scale="8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Zeros="0" workbookViewId="0" topLeftCell="A40">
      <selection activeCell="C40" sqref="C40"/>
    </sheetView>
  </sheetViews>
  <sheetFormatPr defaultColWidth="6.8515625" defaultRowHeight="12.75" customHeight="1"/>
  <cols>
    <col min="1" max="1" width="11.7109375" style="27" customWidth="1"/>
    <col min="2" max="2" width="38.57421875" style="27" customWidth="1"/>
    <col min="3" max="8" width="14.421875" style="27" customWidth="1"/>
    <col min="9" max="11" width="6.8515625" style="27" hidden="1" customWidth="1"/>
    <col min="12" max="12" width="6.8515625" style="45" hidden="1" customWidth="1"/>
    <col min="13" max="13" width="6.8515625" style="27" hidden="1" customWidth="1"/>
    <col min="14" max="16384" width="6.8515625" style="27" customWidth="1"/>
  </cols>
  <sheetData>
    <row r="1" ht="19.5" customHeight="1">
      <c r="A1" s="5" t="s">
        <v>316</v>
      </c>
    </row>
    <row r="2" spans="1:8" ht="29.25" customHeight="1">
      <c r="A2" s="55" t="s">
        <v>317</v>
      </c>
      <c r="B2" s="55"/>
      <c r="C2" s="55"/>
      <c r="D2" s="55"/>
      <c r="E2" s="55"/>
      <c r="F2" s="55"/>
      <c r="G2" s="55"/>
      <c r="H2" s="55"/>
    </row>
    <row r="3" spans="1:8" ht="19.5" customHeight="1">
      <c r="A3" s="30"/>
      <c r="B3" s="31"/>
      <c r="C3" s="31"/>
      <c r="D3" s="31"/>
      <c r="E3" s="8"/>
      <c r="F3" s="8"/>
      <c r="G3" s="8"/>
      <c r="H3" s="8"/>
    </row>
    <row r="4" spans="1:12" s="54" customFormat="1" ht="19.5" customHeight="1">
      <c r="A4" s="56">
        <f>'7、部门收入总表'!A4</f>
        <v>0</v>
      </c>
      <c r="B4" s="56"/>
      <c r="C4" s="56"/>
      <c r="D4" s="56"/>
      <c r="E4" s="57"/>
      <c r="F4" s="57"/>
      <c r="G4" s="57"/>
      <c r="H4" s="57" t="s">
        <v>2</v>
      </c>
      <c r="L4" s="71"/>
    </row>
    <row r="5" spans="1:12" ht="29.25" customHeight="1">
      <c r="A5" s="58" t="s">
        <v>76</v>
      </c>
      <c r="B5" s="58" t="s">
        <v>77</v>
      </c>
      <c r="C5" s="58" t="s">
        <v>7</v>
      </c>
      <c r="D5" s="58" t="s">
        <v>79</v>
      </c>
      <c r="E5" s="58" t="s">
        <v>80</v>
      </c>
      <c r="F5" s="51" t="s">
        <v>318</v>
      </c>
      <c r="G5" s="51" t="s">
        <v>319</v>
      </c>
      <c r="H5" s="51" t="s">
        <v>320</v>
      </c>
      <c r="L5" s="45" t="s">
        <v>81</v>
      </c>
    </row>
    <row r="6" spans="1:13" ht="19.5" customHeight="1">
      <c r="A6" s="59" t="s">
        <v>7</v>
      </c>
      <c r="B6" s="60"/>
      <c r="C6" s="61">
        <v>3244.481</v>
      </c>
      <c r="D6" s="61">
        <v>2521.5370000000003</v>
      </c>
      <c r="E6" s="61">
        <v>722.944</v>
      </c>
      <c r="F6" s="61"/>
      <c r="G6" s="61"/>
      <c r="H6" s="61"/>
      <c r="L6" s="45" t="s">
        <v>81</v>
      </c>
      <c r="M6" s="72" t="e">
        <f>M7+#REF!+#REF!+#REF!+#REF!+#REF!+M23+M26+M37+#REF!+M43+M48+#REF!+#REF!+#REF!+#REF!+#REF!+#REF!+M53+#REF!+M56+#REF!+#REF!+#REF!</f>
        <v>#REF!</v>
      </c>
    </row>
    <row r="7" spans="1:13" ht="18.75" customHeight="1">
      <c r="A7" s="62" t="s">
        <v>14</v>
      </c>
      <c r="B7" s="63" t="s">
        <v>83</v>
      </c>
      <c r="C7" s="61">
        <v>1084.4830000000002</v>
      </c>
      <c r="D7" s="64">
        <v>712.4830000000001</v>
      </c>
      <c r="E7" s="64">
        <v>372</v>
      </c>
      <c r="F7" s="65"/>
      <c r="G7" s="65"/>
      <c r="H7" s="65"/>
      <c r="I7" s="27" t="str">
        <f>IF(AND(LEN(A7)&gt;0,LEN(A7)&lt;4),MID(A7,1,4),0)</f>
        <v>201</v>
      </c>
      <c r="L7" s="45">
        <f>LEN(A7)</f>
        <v>3</v>
      </c>
      <c r="M7" s="73" t="e">
        <f>M8+#REF!+M12+M16+#REF!+#REF!+#REF!+#REF!+#REF!+#REF!+#REF!+#REF!+#REF!+#REF!+#REF!+#REF!+#REF!+M18+M20+#REF!+#REF!+#REF!+#REF!+#REF!+#REF!+#REF!+#REF!</f>
        <v>#REF!</v>
      </c>
    </row>
    <row r="8" spans="1:13" ht="18.75" customHeight="1">
      <c r="A8" s="62" t="s">
        <v>84</v>
      </c>
      <c r="B8" s="63" t="s">
        <v>85</v>
      </c>
      <c r="C8" s="61">
        <v>27.907000000000004</v>
      </c>
      <c r="D8" s="65">
        <v>19.907000000000004</v>
      </c>
      <c r="E8" s="65">
        <v>8</v>
      </c>
      <c r="F8" s="65"/>
      <c r="G8" s="65"/>
      <c r="H8" s="65"/>
      <c r="I8" s="27">
        <f aca="true" t="shared" si="0" ref="I8:I17">IF(AND(LEN(A8)&gt;0,LEN(A8)&lt;4),MID(A8,1,4),0)</f>
        <v>0</v>
      </c>
      <c r="L8" s="45">
        <f aca="true" t="shared" si="1" ref="L8:L16">LEN(A8)</f>
        <v>5</v>
      </c>
      <c r="M8" s="72">
        <f>SUM(M9:M11)</f>
        <v>0</v>
      </c>
    </row>
    <row r="9" spans="1:13" ht="18.75" customHeight="1">
      <c r="A9" s="66" t="s">
        <v>86</v>
      </c>
      <c r="B9" s="67" t="s">
        <v>87</v>
      </c>
      <c r="C9" s="61">
        <v>19.907000000000004</v>
      </c>
      <c r="D9" s="65">
        <v>19.907000000000004</v>
      </c>
      <c r="E9" s="65">
        <v>0</v>
      </c>
      <c r="F9" s="65"/>
      <c r="G9" s="65"/>
      <c r="H9" s="65"/>
      <c r="I9" s="27">
        <f t="shared" si="0"/>
        <v>0</v>
      </c>
      <c r="L9" s="45">
        <f t="shared" si="1"/>
        <v>7</v>
      </c>
      <c r="M9" s="74"/>
    </row>
    <row r="10" spans="1:13" ht="18.75" customHeight="1">
      <c r="A10" s="66" t="s">
        <v>88</v>
      </c>
      <c r="B10" s="67" t="s">
        <v>89</v>
      </c>
      <c r="C10" s="61">
        <v>4</v>
      </c>
      <c r="D10" s="65">
        <v>0</v>
      </c>
      <c r="E10" s="65">
        <v>4</v>
      </c>
      <c r="F10" s="65"/>
      <c r="G10" s="65"/>
      <c r="H10" s="65"/>
      <c r="I10" s="27">
        <f t="shared" si="0"/>
        <v>0</v>
      </c>
      <c r="L10" s="45">
        <f t="shared" si="1"/>
        <v>7</v>
      </c>
      <c r="M10" s="74"/>
    </row>
    <row r="11" spans="1:13" ht="18.75" customHeight="1">
      <c r="A11" s="68" t="s">
        <v>90</v>
      </c>
      <c r="B11" s="69" t="s">
        <v>91</v>
      </c>
      <c r="C11" s="61">
        <v>4</v>
      </c>
      <c r="D11" s="65">
        <v>0</v>
      </c>
      <c r="E11" s="65">
        <v>4</v>
      </c>
      <c r="F11" s="65"/>
      <c r="G11" s="65"/>
      <c r="H11" s="65"/>
      <c r="I11" s="27">
        <f t="shared" si="0"/>
        <v>0</v>
      </c>
      <c r="L11" s="45">
        <f t="shared" si="1"/>
        <v>7</v>
      </c>
      <c r="M11" s="74"/>
    </row>
    <row r="12" spans="1:13" ht="18.75" customHeight="1">
      <c r="A12" s="68" t="s">
        <v>92</v>
      </c>
      <c r="B12" s="70" t="s">
        <v>93</v>
      </c>
      <c r="C12" s="61">
        <v>899.706</v>
      </c>
      <c r="D12" s="65">
        <v>550.706</v>
      </c>
      <c r="E12" s="65">
        <v>349</v>
      </c>
      <c r="F12" s="65"/>
      <c r="G12" s="65"/>
      <c r="H12" s="65"/>
      <c r="I12" s="27">
        <f t="shared" si="0"/>
        <v>0</v>
      </c>
      <c r="L12" s="45">
        <f t="shared" si="1"/>
        <v>5</v>
      </c>
      <c r="M12" s="72">
        <f>SUM(M13:M15)</f>
        <v>0</v>
      </c>
    </row>
    <row r="13" spans="1:13" ht="18.75" customHeight="1">
      <c r="A13" s="68" t="s">
        <v>94</v>
      </c>
      <c r="B13" s="69" t="s">
        <v>87</v>
      </c>
      <c r="C13" s="61">
        <v>550.706</v>
      </c>
      <c r="D13" s="65">
        <v>550.706</v>
      </c>
      <c r="E13" s="65">
        <v>0</v>
      </c>
      <c r="F13" s="65"/>
      <c r="G13" s="65"/>
      <c r="H13" s="65"/>
      <c r="I13" s="27">
        <f t="shared" si="0"/>
        <v>0</v>
      </c>
      <c r="L13" s="45">
        <f t="shared" si="1"/>
        <v>7</v>
      </c>
      <c r="M13" s="74"/>
    </row>
    <row r="14" spans="1:13" ht="18.75" customHeight="1">
      <c r="A14" s="68" t="s">
        <v>95</v>
      </c>
      <c r="B14" s="69" t="s">
        <v>96</v>
      </c>
      <c r="C14" s="61">
        <v>5</v>
      </c>
      <c r="D14" s="65">
        <v>0</v>
      </c>
      <c r="E14" s="65">
        <v>5</v>
      </c>
      <c r="F14" s="65"/>
      <c r="G14" s="65"/>
      <c r="H14" s="65"/>
      <c r="I14" s="27">
        <f t="shared" si="0"/>
        <v>0</v>
      </c>
      <c r="L14" s="45">
        <f t="shared" si="1"/>
        <v>7</v>
      </c>
      <c r="M14" s="74"/>
    </row>
    <row r="15" spans="1:13" ht="18.75" customHeight="1">
      <c r="A15" s="68" t="s">
        <v>97</v>
      </c>
      <c r="B15" s="69" t="s">
        <v>98</v>
      </c>
      <c r="C15" s="61">
        <v>344</v>
      </c>
      <c r="D15" s="65">
        <v>0</v>
      </c>
      <c r="E15" s="65">
        <v>344</v>
      </c>
      <c r="F15" s="65"/>
      <c r="G15" s="65"/>
      <c r="H15" s="65"/>
      <c r="I15" s="27">
        <f t="shared" si="0"/>
        <v>0</v>
      </c>
      <c r="L15" s="45">
        <f t="shared" si="1"/>
        <v>7</v>
      </c>
      <c r="M15" s="74"/>
    </row>
    <row r="16" spans="1:13" ht="18.75" customHeight="1">
      <c r="A16" s="68" t="s">
        <v>99</v>
      </c>
      <c r="B16" s="70" t="s">
        <v>100</v>
      </c>
      <c r="C16" s="61">
        <v>75.448</v>
      </c>
      <c r="D16" s="65">
        <v>70.448</v>
      </c>
      <c r="E16" s="65">
        <v>5</v>
      </c>
      <c r="F16" s="65"/>
      <c r="G16" s="65"/>
      <c r="H16" s="65"/>
      <c r="I16" s="27">
        <f t="shared" si="0"/>
        <v>0</v>
      </c>
      <c r="L16" s="45">
        <f t="shared" si="1"/>
        <v>5</v>
      </c>
      <c r="M16" s="72">
        <f>SUM(M17:M17)</f>
        <v>0</v>
      </c>
    </row>
    <row r="17" spans="1:13" ht="18.75" customHeight="1">
      <c r="A17" s="68" t="s">
        <v>101</v>
      </c>
      <c r="B17" s="69" t="s">
        <v>102</v>
      </c>
      <c r="C17" s="61">
        <v>75.448</v>
      </c>
      <c r="D17" s="65">
        <v>70.448</v>
      </c>
      <c r="E17" s="65">
        <v>5</v>
      </c>
      <c r="F17" s="65"/>
      <c r="G17" s="65"/>
      <c r="H17" s="65"/>
      <c r="I17" s="27">
        <f t="shared" si="0"/>
        <v>0</v>
      </c>
      <c r="L17" s="45">
        <f aca="true" t="shared" si="2" ref="L17:L25">LEN(A17)</f>
        <v>7</v>
      </c>
      <c r="M17" s="74"/>
    </row>
    <row r="18" spans="1:13" ht="18.75" customHeight="1">
      <c r="A18" s="68" t="s">
        <v>103</v>
      </c>
      <c r="B18" s="70" t="s">
        <v>104</v>
      </c>
      <c r="C18" s="61">
        <v>5</v>
      </c>
      <c r="D18" s="65">
        <v>0</v>
      </c>
      <c r="E18" s="65">
        <v>5</v>
      </c>
      <c r="F18" s="65"/>
      <c r="G18" s="65"/>
      <c r="H18" s="65"/>
      <c r="I18" s="27">
        <f aca="true" t="shared" si="3" ref="I18:I44">IF(AND(LEN(A18)&gt;0,LEN(A18)&lt;4),MID(A18,1,4),0)</f>
        <v>0</v>
      </c>
      <c r="L18" s="45">
        <f t="shared" si="2"/>
        <v>5</v>
      </c>
      <c r="M18" s="72">
        <f>SUM(M19:M19)</f>
        <v>0</v>
      </c>
    </row>
    <row r="19" spans="1:13" ht="18.75" customHeight="1">
      <c r="A19" s="68" t="s">
        <v>105</v>
      </c>
      <c r="B19" s="69" t="s">
        <v>106</v>
      </c>
      <c r="C19" s="61">
        <v>5</v>
      </c>
      <c r="D19" s="65">
        <v>0</v>
      </c>
      <c r="E19" s="65">
        <v>5</v>
      </c>
      <c r="F19" s="65"/>
      <c r="G19" s="65"/>
      <c r="H19" s="65"/>
      <c r="I19" s="27">
        <f t="shared" si="3"/>
        <v>0</v>
      </c>
      <c r="L19" s="45">
        <f t="shared" si="2"/>
        <v>7</v>
      </c>
      <c r="M19" s="74"/>
    </row>
    <row r="20" spans="1:13" ht="18.75" customHeight="1">
      <c r="A20" s="68" t="s">
        <v>107</v>
      </c>
      <c r="B20" s="70" t="s">
        <v>108</v>
      </c>
      <c r="C20" s="61">
        <v>76.422</v>
      </c>
      <c r="D20" s="65">
        <v>71.422</v>
      </c>
      <c r="E20" s="65">
        <v>5</v>
      </c>
      <c r="F20" s="65"/>
      <c r="G20" s="65"/>
      <c r="H20" s="65"/>
      <c r="I20" s="27">
        <f t="shared" si="3"/>
        <v>0</v>
      </c>
      <c r="L20" s="45">
        <f t="shared" si="2"/>
        <v>5</v>
      </c>
      <c r="M20" s="72">
        <f>SUM(M21:M22)</f>
        <v>0</v>
      </c>
    </row>
    <row r="21" spans="1:13" ht="18.75" customHeight="1">
      <c r="A21" s="68" t="s">
        <v>109</v>
      </c>
      <c r="B21" s="69" t="s">
        <v>87</v>
      </c>
      <c r="C21" s="61">
        <v>71.422</v>
      </c>
      <c r="D21" s="65">
        <v>71.422</v>
      </c>
      <c r="E21" s="65">
        <v>0</v>
      </c>
      <c r="F21" s="65"/>
      <c r="G21" s="65"/>
      <c r="H21" s="65"/>
      <c r="I21" s="27">
        <f t="shared" si="3"/>
        <v>0</v>
      </c>
      <c r="L21" s="45">
        <f t="shared" si="2"/>
        <v>7</v>
      </c>
      <c r="M21" s="74"/>
    </row>
    <row r="22" spans="1:13" ht="18.75" customHeight="1">
      <c r="A22" s="68" t="s">
        <v>110</v>
      </c>
      <c r="B22" s="69" t="s">
        <v>111</v>
      </c>
      <c r="C22" s="61">
        <v>5</v>
      </c>
      <c r="D22" s="65">
        <v>0</v>
      </c>
      <c r="E22" s="65">
        <v>5</v>
      </c>
      <c r="F22" s="65"/>
      <c r="G22" s="65"/>
      <c r="H22" s="65"/>
      <c r="I22" s="27">
        <f t="shared" si="3"/>
        <v>0</v>
      </c>
      <c r="L22" s="45">
        <f t="shared" si="2"/>
        <v>7</v>
      </c>
      <c r="M22" s="74"/>
    </row>
    <row r="23" spans="1:13" ht="18.75" customHeight="1">
      <c r="A23" s="68" t="s">
        <v>28</v>
      </c>
      <c r="B23" s="70" t="s">
        <v>112</v>
      </c>
      <c r="C23" s="61">
        <v>68.862</v>
      </c>
      <c r="D23" s="65">
        <v>68.862</v>
      </c>
      <c r="E23" s="65">
        <v>0</v>
      </c>
      <c r="F23" s="65"/>
      <c r="G23" s="65"/>
      <c r="H23" s="65"/>
      <c r="I23" s="27" t="str">
        <f t="shared" si="3"/>
        <v>207</v>
      </c>
      <c r="L23" s="45">
        <f t="shared" si="2"/>
        <v>3</v>
      </c>
      <c r="M23" s="72" t="e">
        <f>SUM(M24,#REF!,#REF!,#REF!,#REF!,#REF!)</f>
        <v>#REF!</v>
      </c>
    </row>
    <row r="24" spans="1:13" ht="18.75" customHeight="1">
      <c r="A24" s="68" t="s">
        <v>113</v>
      </c>
      <c r="B24" s="70" t="s">
        <v>114</v>
      </c>
      <c r="C24" s="61">
        <v>68.862</v>
      </c>
      <c r="D24" s="65">
        <v>68.862</v>
      </c>
      <c r="E24" s="65">
        <v>0</v>
      </c>
      <c r="F24" s="65"/>
      <c r="G24" s="65"/>
      <c r="H24" s="65"/>
      <c r="I24" s="27">
        <f t="shared" si="3"/>
        <v>0</v>
      </c>
      <c r="L24" s="45">
        <f t="shared" si="2"/>
        <v>5</v>
      </c>
      <c r="M24" s="72">
        <f>SUM(M25:M25)</f>
        <v>0</v>
      </c>
    </row>
    <row r="25" spans="1:13" ht="18.75" customHeight="1">
      <c r="A25" s="68" t="s">
        <v>115</v>
      </c>
      <c r="B25" s="69" t="s">
        <v>116</v>
      </c>
      <c r="C25" s="61">
        <v>68.862</v>
      </c>
      <c r="D25" s="65">
        <v>68.862</v>
      </c>
      <c r="E25" s="65">
        <v>0</v>
      </c>
      <c r="F25" s="65"/>
      <c r="G25" s="65"/>
      <c r="H25" s="65"/>
      <c r="I25" s="27">
        <f t="shared" si="3"/>
        <v>0</v>
      </c>
      <c r="L25" s="45">
        <f t="shared" si="2"/>
        <v>7</v>
      </c>
      <c r="M25" s="74"/>
    </row>
    <row r="26" spans="1:13" ht="18.75" customHeight="1">
      <c r="A26" s="68" t="s">
        <v>30</v>
      </c>
      <c r="B26" s="70" t="s">
        <v>117</v>
      </c>
      <c r="C26" s="61">
        <v>888.523</v>
      </c>
      <c r="D26" s="65">
        <v>828.523</v>
      </c>
      <c r="E26" s="65">
        <v>60</v>
      </c>
      <c r="F26" s="65"/>
      <c r="G26" s="65"/>
      <c r="H26" s="65"/>
      <c r="I26" s="27" t="str">
        <f t="shared" si="3"/>
        <v>208</v>
      </c>
      <c r="L26" s="45">
        <f aca="true" t="shared" si="4" ref="L26:L36">LEN(A26)</f>
        <v>3</v>
      </c>
      <c r="M26" s="72" t="e">
        <f>M27+M29+#REF!+M31+#REF!+#REF!+#REF!+#REF!+#REF!+#REF!+#REF!+#REF!+#REF!+#REF!+#REF!+#REF!+#REF!+#REF!+M35+#REF!+#REF!</f>
        <v>#REF!</v>
      </c>
    </row>
    <row r="27" spans="1:13" ht="18.75" customHeight="1">
      <c r="A27" s="68" t="s">
        <v>118</v>
      </c>
      <c r="B27" s="70" t="s">
        <v>119</v>
      </c>
      <c r="C27" s="61">
        <v>562.604</v>
      </c>
      <c r="D27" s="65">
        <v>562.604</v>
      </c>
      <c r="E27" s="65">
        <v>0</v>
      </c>
      <c r="F27" s="65"/>
      <c r="G27" s="65"/>
      <c r="H27" s="65"/>
      <c r="I27" s="27">
        <f t="shared" si="3"/>
        <v>0</v>
      </c>
      <c r="L27" s="45">
        <f t="shared" si="4"/>
        <v>5</v>
      </c>
      <c r="M27" s="72">
        <f>SUM(M28:M28)</f>
        <v>0</v>
      </c>
    </row>
    <row r="28" spans="1:13" ht="18.75" customHeight="1">
      <c r="A28" s="68" t="s">
        <v>120</v>
      </c>
      <c r="B28" s="69" t="s">
        <v>121</v>
      </c>
      <c r="C28" s="61">
        <v>562.604</v>
      </c>
      <c r="D28" s="65">
        <v>562.604</v>
      </c>
      <c r="E28" s="65">
        <v>0</v>
      </c>
      <c r="F28" s="65"/>
      <c r="G28" s="65"/>
      <c r="H28" s="65"/>
      <c r="I28" s="27">
        <f t="shared" si="3"/>
        <v>0</v>
      </c>
      <c r="L28" s="45">
        <f t="shared" si="4"/>
        <v>7</v>
      </c>
      <c r="M28" s="74"/>
    </row>
    <row r="29" spans="1:13" ht="18.75" customHeight="1">
      <c r="A29" s="68" t="s">
        <v>122</v>
      </c>
      <c r="B29" s="70" t="s">
        <v>123</v>
      </c>
      <c r="C29" s="61">
        <v>60</v>
      </c>
      <c r="D29" s="65">
        <v>0</v>
      </c>
      <c r="E29" s="65">
        <v>60</v>
      </c>
      <c r="F29" s="65"/>
      <c r="G29" s="65"/>
      <c r="H29" s="65"/>
      <c r="I29" s="27">
        <f t="shared" si="3"/>
        <v>0</v>
      </c>
      <c r="L29" s="45">
        <f t="shared" si="4"/>
        <v>5</v>
      </c>
      <c r="M29" s="72">
        <f>SUM(M30:M30)</f>
        <v>0</v>
      </c>
    </row>
    <row r="30" spans="1:13" ht="18.75" customHeight="1">
      <c r="A30" s="68" t="s">
        <v>124</v>
      </c>
      <c r="B30" s="69" t="s">
        <v>125</v>
      </c>
      <c r="C30" s="61">
        <v>60</v>
      </c>
      <c r="D30" s="65">
        <v>0</v>
      </c>
      <c r="E30" s="65">
        <v>60</v>
      </c>
      <c r="F30" s="65"/>
      <c r="G30" s="65"/>
      <c r="H30" s="65"/>
      <c r="I30" s="27">
        <f t="shared" si="3"/>
        <v>0</v>
      </c>
      <c r="L30" s="45">
        <f t="shared" si="4"/>
        <v>7</v>
      </c>
      <c r="M30" s="74"/>
    </row>
    <row r="31" spans="1:13" ht="18.75" customHeight="1">
      <c r="A31" s="68" t="s">
        <v>126</v>
      </c>
      <c r="B31" s="70" t="s">
        <v>127</v>
      </c>
      <c r="C31" s="61">
        <v>204.769</v>
      </c>
      <c r="D31" s="65">
        <v>204.769</v>
      </c>
      <c r="E31" s="65">
        <v>0</v>
      </c>
      <c r="F31" s="65"/>
      <c r="G31" s="65"/>
      <c r="H31" s="65"/>
      <c r="I31" s="27">
        <f t="shared" si="3"/>
        <v>0</v>
      </c>
      <c r="L31" s="45">
        <f t="shared" si="4"/>
        <v>5</v>
      </c>
      <c r="M31" s="72">
        <f>SUM(M32:M34)</f>
        <v>0</v>
      </c>
    </row>
    <row r="32" spans="1:13" ht="18.75" customHeight="1">
      <c r="A32" s="68" t="s">
        <v>128</v>
      </c>
      <c r="B32" s="69" t="s">
        <v>129</v>
      </c>
      <c r="C32" s="61">
        <v>113.846</v>
      </c>
      <c r="D32" s="65">
        <v>113.846</v>
      </c>
      <c r="E32" s="65">
        <v>0</v>
      </c>
      <c r="F32" s="65"/>
      <c r="G32" s="65"/>
      <c r="H32" s="65"/>
      <c r="I32" s="27">
        <f t="shared" si="3"/>
        <v>0</v>
      </c>
      <c r="L32" s="45">
        <f t="shared" si="4"/>
        <v>7</v>
      </c>
      <c r="M32" s="74"/>
    </row>
    <row r="33" spans="1:13" ht="18.75" customHeight="1">
      <c r="A33" s="68" t="s">
        <v>130</v>
      </c>
      <c r="B33" s="69" t="s">
        <v>131</v>
      </c>
      <c r="C33" s="61">
        <v>56.923</v>
      </c>
      <c r="D33" s="65">
        <v>56.923</v>
      </c>
      <c r="E33" s="65">
        <v>0</v>
      </c>
      <c r="F33" s="65"/>
      <c r="G33" s="65"/>
      <c r="H33" s="65"/>
      <c r="I33" s="27">
        <f t="shared" si="3"/>
        <v>0</v>
      </c>
      <c r="L33" s="45">
        <f t="shared" si="4"/>
        <v>7</v>
      </c>
      <c r="M33" s="74"/>
    </row>
    <row r="34" spans="1:13" ht="18.75" customHeight="1">
      <c r="A34" s="68" t="s">
        <v>132</v>
      </c>
      <c r="B34" s="69" t="s">
        <v>133</v>
      </c>
      <c r="C34" s="61">
        <v>34</v>
      </c>
      <c r="D34" s="65">
        <v>34</v>
      </c>
      <c r="E34" s="65">
        <v>0</v>
      </c>
      <c r="F34" s="65"/>
      <c r="G34" s="65"/>
      <c r="H34" s="65"/>
      <c r="I34" s="27">
        <f t="shared" si="3"/>
        <v>0</v>
      </c>
      <c r="L34" s="45">
        <f t="shared" si="4"/>
        <v>7</v>
      </c>
      <c r="M34" s="74"/>
    </row>
    <row r="35" spans="1:13" ht="18.75" customHeight="1">
      <c r="A35" s="68" t="s">
        <v>134</v>
      </c>
      <c r="B35" s="70" t="s">
        <v>135</v>
      </c>
      <c r="C35" s="61">
        <v>61.149999999999984</v>
      </c>
      <c r="D35" s="65">
        <v>61.149999999999984</v>
      </c>
      <c r="E35" s="65">
        <v>0</v>
      </c>
      <c r="F35" s="65"/>
      <c r="G35" s="65"/>
      <c r="H35" s="65"/>
      <c r="I35" s="27">
        <f t="shared" si="3"/>
        <v>0</v>
      </c>
      <c r="L35" s="45">
        <f t="shared" si="4"/>
        <v>5</v>
      </c>
      <c r="M35" s="72">
        <f>SUM(M36:M36)</f>
        <v>0</v>
      </c>
    </row>
    <row r="36" spans="1:13" ht="18.75" customHeight="1">
      <c r="A36" s="68" t="s">
        <v>136</v>
      </c>
      <c r="B36" s="69" t="s">
        <v>102</v>
      </c>
      <c r="C36" s="61">
        <v>61.149999999999984</v>
      </c>
      <c r="D36" s="65">
        <v>61.149999999999984</v>
      </c>
      <c r="E36" s="65">
        <v>0</v>
      </c>
      <c r="F36" s="65"/>
      <c r="G36" s="65"/>
      <c r="H36" s="65"/>
      <c r="I36" s="27">
        <f t="shared" si="3"/>
        <v>0</v>
      </c>
      <c r="L36" s="45">
        <f t="shared" si="4"/>
        <v>7</v>
      </c>
      <c r="M36" s="74"/>
    </row>
    <row r="37" spans="1:13" ht="18.75" customHeight="1">
      <c r="A37" s="68" t="s">
        <v>32</v>
      </c>
      <c r="B37" s="70" t="s">
        <v>137</v>
      </c>
      <c r="C37" s="61">
        <v>81.549</v>
      </c>
      <c r="D37" s="65">
        <v>76.549</v>
      </c>
      <c r="E37" s="65">
        <v>5</v>
      </c>
      <c r="F37" s="65"/>
      <c r="G37" s="65"/>
      <c r="H37" s="65"/>
      <c r="I37" s="27" t="str">
        <f t="shared" si="3"/>
        <v>210</v>
      </c>
      <c r="L37" s="45">
        <f aca="true" t="shared" si="5" ref="L37:L42">LEN(A37)</f>
        <v>3</v>
      </c>
      <c r="M37" s="72" t="e">
        <f>#REF!+#REF!+#REF!+#REF!+#REF!+M38+M40+#REF!+#REF!+#REF!+#REF!+#REF!+#REF!</f>
        <v>#REF!</v>
      </c>
    </row>
    <row r="38" spans="1:13" ht="18.75" customHeight="1">
      <c r="A38" s="68" t="s">
        <v>138</v>
      </c>
      <c r="B38" s="70" t="s">
        <v>139</v>
      </c>
      <c r="C38" s="61">
        <v>5</v>
      </c>
      <c r="D38" s="65">
        <v>0</v>
      </c>
      <c r="E38" s="65">
        <v>5</v>
      </c>
      <c r="F38" s="65"/>
      <c r="G38" s="65"/>
      <c r="H38" s="65"/>
      <c r="I38" s="27">
        <f t="shared" si="3"/>
        <v>0</v>
      </c>
      <c r="L38" s="45">
        <f t="shared" si="5"/>
        <v>5</v>
      </c>
      <c r="M38" s="72">
        <f>SUM(M39:M39)</f>
        <v>0</v>
      </c>
    </row>
    <row r="39" spans="1:13" ht="18.75" customHeight="1">
      <c r="A39" s="68" t="s">
        <v>140</v>
      </c>
      <c r="B39" s="69" t="s">
        <v>141</v>
      </c>
      <c r="C39" s="61">
        <v>5</v>
      </c>
      <c r="D39" s="65">
        <v>0</v>
      </c>
      <c r="E39" s="65">
        <v>5</v>
      </c>
      <c r="F39" s="65"/>
      <c r="G39" s="65"/>
      <c r="H39" s="65"/>
      <c r="I39" s="27">
        <f t="shared" si="3"/>
        <v>0</v>
      </c>
      <c r="L39" s="45">
        <f t="shared" si="5"/>
        <v>7</v>
      </c>
      <c r="M39" s="74"/>
    </row>
    <row r="40" spans="1:13" ht="18.75" customHeight="1">
      <c r="A40" s="68" t="s">
        <v>142</v>
      </c>
      <c r="B40" s="70" t="s">
        <v>143</v>
      </c>
      <c r="C40" s="61">
        <v>76.549</v>
      </c>
      <c r="D40" s="65">
        <v>76.549</v>
      </c>
      <c r="E40" s="65">
        <v>0</v>
      </c>
      <c r="F40" s="65"/>
      <c r="G40" s="65"/>
      <c r="H40" s="65"/>
      <c r="I40" s="27">
        <f t="shared" si="3"/>
        <v>0</v>
      </c>
      <c r="L40" s="45">
        <f t="shared" si="5"/>
        <v>5</v>
      </c>
      <c r="M40" s="72">
        <f>SUM(M41:M42)</f>
        <v>0</v>
      </c>
    </row>
    <row r="41" spans="1:13" ht="18.75" customHeight="1">
      <c r="A41" s="68" t="s">
        <v>144</v>
      </c>
      <c r="B41" s="69" t="s">
        <v>145</v>
      </c>
      <c r="C41" s="61">
        <v>41.64</v>
      </c>
      <c r="D41" s="65">
        <v>41.64</v>
      </c>
      <c r="E41" s="65">
        <v>0</v>
      </c>
      <c r="F41" s="65"/>
      <c r="G41" s="65"/>
      <c r="H41" s="65"/>
      <c r="I41" s="27">
        <f t="shared" si="3"/>
        <v>0</v>
      </c>
      <c r="L41" s="45">
        <f t="shared" si="5"/>
        <v>7</v>
      </c>
      <c r="M41" s="74"/>
    </row>
    <row r="42" spans="1:13" ht="18.75" customHeight="1">
      <c r="A42" s="68" t="s">
        <v>146</v>
      </c>
      <c r="B42" s="69" t="s">
        <v>147</v>
      </c>
      <c r="C42" s="61">
        <v>34.909</v>
      </c>
      <c r="D42" s="65">
        <v>34.909</v>
      </c>
      <c r="E42" s="65">
        <v>0</v>
      </c>
      <c r="F42" s="65"/>
      <c r="G42" s="65"/>
      <c r="H42" s="65"/>
      <c r="I42" s="27">
        <f t="shared" si="3"/>
        <v>0</v>
      </c>
      <c r="L42" s="45">
        <f t="shared" si="5"/>
        <v>7</v>
      </c>
      <c r="M42" s="74"/>
    </row>
    <row r="43" spans="1:13" ht="18.75" customHeight="1">
      <c r="A43" s="68" t="s">
        <v>36</v>
      </c>
      <c r="B43" s="70" t="s">
        <v>148</v>
      </c>
      <c r="C43" s="61">
        <v>380.922</v>
      </c>
      <c r="D43" s="65">
        <v>149.92200000000003</v>
      </c>
      <c r="E43" s="65">
        <v>231</v>
      </c>
      <c r="F43" s="65"/>
      <c r="G43" s="65"/>
      <c r="H43" s="65"/>
      <c r="I43" s="27" t="str">
        <f t="shared" si="3"/>
        <v>212</v>
      </c>
      <c r="L43" s="45">
        <f aca="true" t="shared" si="6" ref="L43:L50">LEN(A43)</f>
        <v>3</v>
      </c>
      <c r="M43" s="72" t="e">
        <f>M44+#REF!+#REF!+M46+#REF!+#REF!</f>
        <v>#REF!</v>
      </c>
    </row>
    <row r="44" spans="1:13" ht="18.75" customHeight="1">
      <c r="A44" s="68" t="s">
        <v>149</v>
      </c>
      <c r="B44" s="70" t="s">
        <v>150</v>
      </c>
      <c r="C44" s="61">
        <v>149.92200000000003</v>
      </c>
      <c r="D44" s="65">
        <v>149.92200000000003</v>
      </c>
      <c r="E44" s="65">
        <v>0</v>
      </c>
      <c r="F44" s="65"/>
      <c r="G44" s="65"/>
      <c r="H44" s="65"/>
      <c r="I44" s="27">
        <f t="shared" si="3"/>
        <v>0</v>
      </c>
      <c r="L44" s="45">
        <f t="shared" si="6"/>
        <v>5</v>
      </c>
      <c r="M44" s="72">
        <f>SUM(M45:M45)</f>
        <v>0</v>
      </c>
    </row>
    <row r="45" spans="1:13" ht="18.75" customHeight="1">
      <c r="A45" s="68" t="s">
        <v>151</v>
      </c>
      <c r="B45" s="69" t="s">
        <v>152</v>
      </c>
      <c r="C45" s="61">
        <v>149.92200000000003</v>
      </c>
      <c r="D45" s="65">
        <v>149.92200000000003</v>
      </c>
      <c r="E45" s="65">
        <v>0</v>
      </c>
      <c r="F45" s="65"/>
      <c r="G45" s="65"/>
      <c r="H45" s="65"/>
      <c r="I45" s="27">
        <f aca="true" t="shared" si="7" ref="I45:I50">IF(AND(LEN(A45)&gt;0,LEN(A45)&lt;4),MID(A45,1,4),0)</f>
        <v>0</v>
      </c>
      <c r="L45" s="45">
        <f t="shared" si="6"/>
        <v>7</v>
      </c>
      <c r="M45" s="74"/>
    </row>
    <row r="46" spans="1:13" ht="18.75" customHeight="1">
      <c r="A46" s="68" t="s">
        <v>153</v>
      </c>
      <c r="B46" s="70" t="s">
        <v>154</v>
      </c>
      <c r="C46" s="61">
        <v>231</v>
      </c>
      <c r="D46" s="65">
        <v>0</v>
      </c>
      <c r="E46" s="65">
        <v>231</v>
      </c>
      <c r="F46" s="65"/>
      <c r="G46" s="65"/>
      <c r="H46" s="65"/>
      <c r="I46" s="27">
        <f t="shared" si="7"/>
        <v>0</v>
      </c>
      <c r="L46" s="45">
        <f t="shared" si="6"/>
        <v>5</v>
      </c>
      <c r="M46" s="72">
        <f>M47</f>
        <v>0</v>
      </c>
    </row>
    <row r="47" spans="1:13" ht="18.75" customHeight="1">
      <c r="A47" s="68" t="s">
        <v>155</v>
      </c>
      <c r="B47" s="69" t="s">
        <v>156</v>
      </c>
      <c r="C47" s="61">
        <v>231</v>
      </c>
      <c r="D47" s="65">
        <v>0</v>
      </c>
      <c r="E47" s="65">
        <v>231</v>
      </c>
      <c r="F47" s="65"/>
      <c r="G47" s="65"/>
      <c r="H47" s="65"/>
      <c r="I47" s="27">
        <f t="shared" si="7"/>
        <v>0</v>
      </c>
      <c r="L47" s="45">
        <f t="shared" si="6"/>
        <v>7</v>
      </c>
      <c r="M47" s="74"/>
    </row>
    <row r="48" spans="1:13" ht="18.75" customHeight="1">
      <c r="A48" s="68" t="s">
        <v>38</v>
      </c>
      <c r="B48" s="70" t="s">
        <v>157</v>
      </c>
      <c r="C48" s="61">
        <v>650.758</v>
      </c>
      <c r="D48" s="65">
        <v>599.8140000000001</v>
      </c>
      <c r="E48" s="65">
        <v>50.944</v>
      </c>
      <c r="F48" s="65"/>
      <c r="G48" s="65"/>
      <c r="H48" s="65"/>
      <c r="I48" s="27" t="str">
        <f t="shared" si="7"/>
        <v>213</v>
      </c>
      <c r="L48" s="45">
        <f t="shared" si="6"/>
        <v>3</v>
      </c>
      <c r="M48" s="72" t="e">
        <f>M49+#REF!+#REF!+#REF!+M51+#REF!+#REF!+#REF!</f>
        <v>#REF!</v>
      </c>
    </row>
    <row r="49" spans="1:13" ht="18.75" customHeight="1">
      <c r="A49" s="68" t="s">
        <v>158</v>
      </c>
      <c r="B49" s="70" t="s">
        <v>159</v>
      </c>
      <c r="C49" s="61">
        <v>610.758</v>
      </c>
      <c r="D49" s="65">
        <v>599.8140000000001</v>
      </c>
      <c r="E49" s="65">
        <v>10.944</v>
      </c>
      <c r="F49" s="65"/>
      <c r="G49" s="65"/>
      <c r="H49" s="65"/>
      <c r="I49" s="27">
        <f t="shared" si="7"/>
        <v>0</v>
      </c>
      <c r="L49" s="45">
        <f t="shared" si="6"/>
        <v>5</v>
      </c>
      <c r="M49" s="72">
        <f>SUM(M50:M50)</f>
        <v>0</v>
      </c>
    </row>
    <row r="50" spans="1:13" ht="18.75" customHeight="1">
      <c r="A50" s="68" t="s">
        <v>160</v>
      </c>
      <c r="B50" s="69" t="s">
        <v>102</v>
      </c>
      <c r="C50" s="61">
        <v>610.758</v>
      </c>
      <c r="D50" s="65">
        <v>599.8140000000001</v>
      </c>
      <c r="E50" s="65">
        <v>10.944</v>
      </c>
      <c r="F50" s="65"/>
      <c r="G50" s="65"/>
      <c r="H50" s="65"/>
      <c r="I50" s="27">
        <f t="shared" si="7"/>
        <v>0</v>
      </c>
      <c r="L50" s="45">
        <f t="shared" si="6"/>
        <v>7</v>
      </c>
      <c r="M50" s="74"/>
    </row>
    <row r="51" spans="1:13" ht="18.75" customHeight="1">
      <c r="A51" s="68" t="s">
        <v>161</v>
      </c>
      <c r="B51" s="70" t="s">
        <v>162</v>
      </c>
      <c r="C51" s="61">
        <v>40</v>
      </c>
      <c r="D51" s="65">
        <v>0</v>
      </c>
      <c r="E51" s="65">
        <v>40</v>
      </c>
      <c r="F51" s="65"/>
      <c r="G51" s="65"/>
      <c r="H51" s="65"/>
      <c r="I51" s="27">
        <f aca="true" t="shared" si="8" ref="I51:I58">IF(AND(LEN(A51)&gt;0,LEN(A51)&lt;4),MID(A51,1,4),0)</f>
        <v>0</v>
      </c>
      <c r="L51" s="45">
        <f aca="true" t="shared" si="9" ref="L51:L58">LEN(A51)</f>
        <v>5</v>
      </c>
      <c r="M51" s="72">
        <f>SUM(M52:M52)</f>
        <v>0</v>
      </c>
    </row>
    <row r="52" spans="1:13" ht="18.75" customHeight="1">
      <c r="A52" s="68" t="s">
        <v>163</v>
      </c>
      <c r="B52" s="69" t="s">
        <v>164</v>
      </c>
      <c r="C52" s="61">
        <v>40</v>
      </c>
      <c r="D52" s="65">
        <v>0</v>
      </c>
      <c r="E52" s="65">
        <v>40</v>
      </c>
      <c r="F52" s="65"/>
      <c r="G52" s="65"/>
      <c r="H52" s="65"/>
      <c r="I52" s="27">
        <f t="shared" si="8"/>
        <v>0</v>
      </c>
      <c r="L52" s="45">
        <f t="shared" si="9"/>
        <v>7</v>
      </c>
      <c r="M52" s="74"/>
    </row>
    <row r="53" spans="1:13" ht="18.75" customHeight="1">
      <c r="A53" s="68" t="s">
        <v>49</v>
      </c>
      <c r="B53" s="70" t="s">
        <v>165</v>
      </c>
      <c r="C53" s="61">
        <v>85.384</v>
      </c>
      <c r="D53" s="65">
        <v>85.384</v>
      </c>
      <c r="E53" s="65">
        <v>0</v>
      </c>
      <c r="F53" s="65"/>
      <c r="G53" s="65"/>
      <c r="H53" s="65"/>
      <c r="I53" s="27" t="str">
        <f t="shared" si="8"/>
        <v>221</v>
      </c>
      <c r="L53" s="45">
        <f t="shared" si="9"/>
        <v>3</v>
      </c>
      <c r="M53" s="72" t="e">
        <f>SUM(#REF!,M54,#REF!)</f>
        <v>#REF!</v>
      </c>
    </row>
    <row r="54" spans="1:13" ht="18.75" customHeight="1">
      <c r="A54" s="68" t="s">
        <v>166</v>
      </c>
      <c r="B54" s="70" t="s">
        <v>167</v>
      </c>
      <c r="C54" s="61">
        <v>85.384</v>
      </c>
      <c r="D54" s="65">
        <v>85.384</v>
      </c>
      <c r="E54" s="65">
        <v>0</v>
      </c>
      <c r="F54" s="65"/>
      <c r="G54" s="65"/>
      <c r="H54" s="65"/>
      <c r="I54" s="27">
        <f t="shared" si="8"/>
        <v>0</v>
      </c>
      <c r="L54" s="45">
        <f t="shared" si="9"/>
        <v>5</v>
      </c>
      <c r="M54" s="72">
        <f>SUM(M55:M55)</f>
        <v>0</v>
      </c>
    </row>
    <row r="55" spans="1:13" ht="18.75" customHeight="1">
      <c r="A55" s="68" t="s">
        <v>168</v>
      </c>
      <c r="B55" s="69" t="s">
        <v>169</v>
      </c>
      <c r="C55" s="61">
        <v>85.384</v>
      </c>
      <c r="D55" s="65">
        <v>85.384</v>
      </c>
      <c r="E55" s="65">
        <v>0</v>
      </c>
      <c r="F55" s="65"/>
      <c r="G55" s="65"/>
      <c r="H55" s="65"/>
      <c r="I55" s="27">
        <f t="shared" si="8"/>
        <v>0</v>
      </c>
      <c r="L55" s="45">
        <f t="shared" si="9"/>
        <v>7</v>
      </c>
      <c r="M55" s="74"/>
    </row>
    <row r="56" spans="1:13" ht="18.75" customHeight="1">
      <c r="A56" s="68" t="s">
        <v>55</v>
      </c>
      <c r="B56" s="70" t="s">
        <v>170</v>
      </c>
      <c r="C56" s="61">
        <v>4</v>
      </c>
      <c r="D56" s="65">
        <v>0</v>
      </c>
      <c r="E56" s="65">
        <v>4</v>
      </c>
      <c r="F56" s="65"/>
      <c r="G56" s="65"/>
      <c r="H56" s="65"/>
      <c r="I56" s="27" t="str">
        <f t="shared" si="8"/>
        <v>224</v>
      </c>
      <c r="L56" s="45">
        <f t="shared" si="9"/>
        <v>3</v>
      </c>
      <c r="M56" s="72" t="e">
        <f>M57+#REF!+#REF!+#REF!+#REF!+#REF!+#REF!+#REF!</f>
        <v>#REF!</v>
      </c>
    </row>
    <row r="57" spans="1:13" ht="18.75" customHeight="1">
      <c r="A57" s="68" t="s">
        <v>171</v>
      </c>
      <c r="B57" s="70" t="s">
        <v>172</v>
      </c>
      <c r="C57" s="61">
        <v>4</v>
      </c>
      <c r="D57" s="65">
        <v>0</v>
      </c>
      <c r="E57" s="65">
        <v>4</v>
      </c>
      <c r="F57" s="65"/>
      <c r="G57" s="65"/>
      <c r="H57" s="65"/>
      <c r="I57" s="27">
        <f t="shared" si="8"/>
        <v>0</v>
      </c>
      <c r="L57" s="45">
        <f t="shared" si="9"/>
        <v>5</v>
      </c>
      <c r="M57" s="72">
        <f>SUM(M58:M58)</f>
        <v>0</v>
      </c>
    </row>
    <row r="58" spans="1:13" ht="18.75" customHeight="1">
      <c r="A58" s="68" t="s">
        <v>173</v>
      </c>
      <c r="B58" s="69" t="s">
        <v>174</v>
      </c>
      <c r="C58" s="61">
        <v>4</v>
      </c>
      <c r="D58" s="65">
        <v>0</v>
      </c>
      <c r="E58" s="65">
        <v>4</v>
      </c>
      <c r="F58" s="65"/>
      <c r="G58" s="65"/>
      <c r="H58" s="65"/>
      <c r="I58" s="27">
        <f t="shared" si="8"/>
        <v>0</v>
      </c>
      <c r="L58" s="45">
        <f t="shared" si="9"/>
        <v>7</v>
      </c>
      <c r="M58" s="74"/>
    </row>
  </sheetData>
  <sheetProtection/>
  <autoFilter ref="A5:M58"/>
  <mergeCells count="2">
    <mergeCell ref="A2:H2"/>
    <mergeCell ref="A6:B6"/>
  </mergeCells>
  <printOptions horizontalCentered="1"/>
  <pageMargins left="0.1968503937007874" right="0.1968503937007874" top="0.26" bottom="0.38" header="0" footer="0"/>
  <pageSetup fitToHeight="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"/>
  <sheetViews>
    <sheetView showZeros="0" zoomScaleSheetLayoutView="100" workbookViewId="0" topLeftCell="A1">
      <selection activeCell="B9" sqref="B9"/>
    </sheetView>
  </sheetViews>
  <sheetFormatPr defaultColWidth="31.140625" defaultRowHeight="15"/>
  <cols>
    <col min="1" max="1" width="17.7109375" style="46" customWidth="1"/>
    <col min="2" max="2" width="12.421875" style="46" customWidth="1"/>
    <col min="3" max="3" width="11.28125" style="46" customWidth="1"/>
    <col min="4" max="6" width="12.421875" style="46" customWidth="1"/>
    <col min="7" max="8" width="13.421875" style="46" customWidth="1"/>
    <col min="9" max="9" width="12.421875" style="46" customWidth="1"/>
    <col min="10" max="10" width="11.28125" style="46" customWidth="1"/>
    <col min="11" max="11" width="14.00390625" style="46" customWidth="1"/>
    <col min="12" max="32" width="9.00390625" style="46" customWidth="1"/>
    <col min="33" max="224" width="31.140625" style="46" customWidth="1"/>
    <col min="225" max="255" width="9.00390625" style="46" customWidth="1"/>
    <col min="256" max="256" width="31.140625" style="46" customWidth="1"/>
  </cols>
  <sheetData>
    <row r="1" spans="1:6" ht="18" customHeight="1">
      <c r="A1" s="5" t="s">
        <v>321</v>
      </c>
      <c r="B1" s="47"/>
      <c r="C1" s="47"/>
      <c r="D1" s="47"/>
      <c r="E1" s="47"/>
      <c r="F1" s="47"/>
    </row>
    <row r="2" spans="1:11" ht="36.75" customHeight="1">
      <c r="A2" s="48" t="s">
        <v>322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s="27" customFormat="1" ht="19.5" customHeight="1">
      <c r="A3" s="30"/>
      <c r="B3" s="31"/>
      <c r="C3" s="31"/>
      <c r="D3" s="31"/>
      <c r="E3" s="8"/>
      <c r="F3" s="8"/>
      <c r="G3" s="8"/>
      <c r="H3" s="8"/>
      <c r="K3" s="8"/>
      <c r="L3" s="45"/>
    </row>
    <row r="4" spans="1:11" ht="24.75" customHeight="1">
      <c r="A4" s="49">
        <f>'8、部门支出总表'!A4</f>
        <v>0</v>
      </c>
      <c r="B4" s="49"/>
      <c r="C4" s="47"/>
      <c r="D4" s="47"/>
      <c r="E4" s="47"/>
      <c r="F4" s="47"/>
      <c r="K4" s="46" t="s">
        <v>2</v>
      </c>
    </row>
    <row r="5" spans="1:11" ht="14.25">
      <c r="A5" s="50" t="s">
        <v>5</v>
      </c>
      <c r="B5" s="51" t="s">
        <v>7</v>
      </c>
      <c r="C5" s="51" t="s">
        <v>304</v>
      </c>
      <c r="D5" s="51" t="s">
        <v>294</v>
      </c>
      <c r="E5" s="51" t="s">
        <v>295</v>
      </c>
      <c r="F5" s="51" t="s">
        <v>296</v>
      </c>
      <c r="G5" s="51" t="s">
        <v>310</v>
      </c>
      <c r="H5" s="51"/>
      <c r="I5" s="51" t="s">
        <v>311</v>
      </c>
      <c r="J5" s="51" t="s">
        <v>312</v>
      </c>
      <c r="K5" s="51" t="s">
        <v>302</v>
      </c>
    </row>
    <row r="6" spans="1:11" ht="28.5">
      <c r="A6" s="50"/>
      <c r="B6" s="51"/>
      <c r="C6" s="51"/>
      <c r="D6" s="51"/>
      <c r="E6" s="51"/>
      <c r="F6" s="51"/>
      <c r="G6" s="51" t="s">
        <v>314</v>
      </c>
      <c r="H6" s="51" t="s">
        <v>323</v>
      </c>
      <c r="I6" s="51"/>
      <c r="J6" s="51"/>
      <c r="K6" s="51"/>
    </row>
    <row r="7" spans="1:11" ht="30" customHeight="1">
      <c r="A7" s="52" t="s">
        <v>7</v>
      </c>
      <c r="B7" s="53">
        <v>344</v>
      </c>
      <c r="C7" s="53">
        <v>0</v>
      </c>
      <c r="D7" s="53">
        <v>344</v>
      </c>
      <c r="E7" s="53"/>
      <c r="F7" s="53"/>
      <c r="G7" s="53"/>
      <c r="H7" s="53"/>
      <c r="I7" s="53">
        <f>SUM(I8:I10)</f>
        <v>0</v>
      </c>
      <c r="J7" s="53">
        <f>SUM(J8:J10)</f>
        <v>0</v>
      </c>
      <c r="K7" s="53">
        <f>SUM(K8:K10)</f>
        <v>0</v>
      </c>
    </row>
    <row r="8" spans="1:11" ht="48" customHeight="1">
      <c r="A8" s="52" t="s">
        <v>324</v>
      </c>
      <c r="B8" s="53">
        <v>0</v>
      </c>
      <c r="C8" s="53"/>
      <c r="D8" s="53">
        <v>0</v>
      </c>
      <c r="E8" s="53"/>
      <c r="F8" s="53"/>
      <c r="G8" s="53"/>
      <c r="H8" s="53"/>
      <c r="I8" s="53"/>
      <c r="J8" s="53"/>
      <c r="K8" s="53"/>
    </row>
    <row r="9" spans="1:11" ht="48" customHeight="1">
      <c r="A9" s="52" t="s">
        <v>325</v>
      </c>
      <c r="B9" s="53">
        <v>344</v>
      </c>
      <c r="C9" s="53"/>
      <c r="D9" s="53">
        <v>344</v>
      </c>
      <c r="E9" s="53"/>
      <c r="F9" s="53"/>
      <c r="G9" s="53"/>
      <c r="H9" s="53"/>
      <c r="I9" s="53"/>
      <c r="J9" s="53"/>
      <c r="K9" s="53"/>
    </row>
    <row r="10" spans="1:11" ht="49.5" customHeight="1">
      <c r="A10" s="52" t="s">
        <v>326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2" ht="14.25" customHeight="1"/>
  </sheetData>
  <sheetProtection/>
  <mergeCells count="12">
    <mergeCell ref="A2:K2"/>
    <mergeCell ref="A4:B4"/>
    <mergeCell ref="G5:H5"/>
    <mergeCell ref="A5:A6"/>
    <mergeCell ref="B5:B6"/>
    <mergeCell ref="C5:C6"/>
    <mergeCell ref="D5:D6"/>
    <mergeCell ref="E5:E6"/>
    <mergeCell ref="F5:F6"/>
    <mergeCell ref="I5:I6"/>
    <mergeCell ref="J5:J6"/>
    <mergeCell ref="K5:K6"/>
  </mergeCells>
  <printOptions/>
  <pageMargins left="0.19652777777777777" right="0.19652777777777777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WPS_1645683559</cp:lastModifiedBy>
  <cp:lastPrinted>2020-07-02T09:06:30Z</cp:lastPrinted>
  <dcterms:created xsi:type="dcterms:W3CDTF">2015-12-31T10:03:51Z</dcterms:created>
  <dcterms:modified xsi:type="dcterms:W3CDTF">2023-02-10T08:36:28Z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F82B50A3A6664BA189719214187F8A57</vt:lpwstr>
  </property>
</Properties>
</file>