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868" windowHeight="13080"/>
  </bookViews>
  <sheets>
    <sheet name="附表1 项目库备案表" sheetId="1" r:id="rId1"/>
  </sheets>
  <definedNames>
    <definedName name="_xlnm._FilterDatabase" localSheetId="0" hidden="1">'附表1 项目库备案表'!$A$7:$XDX$118</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<sst xmlns="http://schemas.openxmlformats.org/spreadsheetml/2006/main" count="3484" uniqueCount="1334">
  <si>
    <t xml:space="preserve"> 附件</t>
  </si>
  <si>
    <t>重庆市万盛经开区巩固脱贫攻坚成果和乡村振兴项目库明细表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</si>
  <si>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</si>
  <si>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</si>
  <si>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</si>
  <si>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</si>
  <si>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</si>
  <si>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</si>
  <si>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</si>
  <si>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</si>
  <si>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</si>
  <si>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</si>
  <si>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</si>
  <si>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</si>
  <si>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</si>
  <si>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</si>
  <si>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</si>
  <si>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</si>
  <si>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</si>
  <si>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</si>
  <si>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</si>
  <si>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是否脱贫村提升工程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</si>
  <si>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</si>
  <si>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</si>
  <si>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</si>
  <si>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</si>
  <si>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</si>
  <si>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</si>
  <si>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</si>
  <si>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</si>
  <si>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</si>
  <si>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</si>
  <si>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</si>
  <si>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</si>
  <si>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</si>
  <si>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</si>
  <si>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</si>
  <si>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</si>
  <si>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</si>
  <si>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</si>
  <si>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</si>
  <si>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</si>
  <si>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</si>
  <si>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</si>
  <si>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</si>
  <si>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</si>
  <si>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</si>
  <si>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</si>
  <si>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</si>
  <si>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</si>
  <si>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</si>
  <si>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</si>
  <si>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</si>
  <si>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</si>
  <si>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</si>
  <si>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万盛经开区2022年脱贫大学生教育资助</t>
  </si>
  <si>
    <t>教育扶贫</t>
  </si>
  <si>
    <t>其他教育扶贫</t>
  </si>
  <si>
    <t>对约59名脱贫大学生进行学费资助，资助标准为不超过8000元/人</t>
  </si>
  <si>
    <t>新建</t>
  </si>
  <si>
    <t>万盛经开区内</t>
  </si>
  <si>
    <t>教育扶贫大学生资资助全日制学历教育重庆籍脱贫本专科大学生学费（8000元以下）；预计资助约59人</t>
  </si>
  <si>
    <t>通过减免学费，切实保障脱贫大学生就学，对约59名脱贫大学生进行学费资助，</t>
  </si>
  <si>
    <t>完成59名脱贫大学生资助</t>
  </si>
  <si>
    <t>资助建档立卡脱贫大学生59人</t>
  </si>
  <si>
    <t>项目验收合格率100%</t>
  </si>
  <si>
    <t>资助经费及时发放率100%</t>
  </si>
  <si>
    <t>建档立卡脱贫大学生资助标准不高于8000元/人年</t>
  </si>
  <si>
    <t>对约59名脱贫大学生进行学费资助，减少上学负担</t>
  </si>
  <si>
    <t>受益脱贫人口59余人</t>
  </si>
  <si>
    <t>政策持续1年</t>
  </si>
  <si>
    <t>受益脱贫人口满意度95%以上</t>
  </si>
  <si>
    <t>万盛经开区教育局</t>
  </si>
  <si>
    <t>是</t>
  </si>
  <si>
    <t>否</t>
  </si>
  <si>
    <t>无</t>
  </si>
  <si>
    <t>冷祥林</t>
  </si>
  <si>
    <t>万盛经开区2022年脱贫户医疗养老保险补助项目</t>
  </si>
  <si>
    <t>健康扶贫</t>
  </si>
  <si>
    <t>参加城乡居民基本医疗保险</t>
  </si>
  <si>
    <t>对未纳入低收入人口监测范围的稳定脱贫人口，对其参加城乡居民医保的按照100元标准给予定额资助，受益人数约4000余人；脱贫人员按最低档次标准参加城乡居民基本养老保险的，按最低档次标准的70%（即70元/人/年）给予资助，受益人数约1000余人并根据人口变动及时予以资助</t>
  </si>
  <si>
    <t>对未纳入低收入人口监测范围的稳定脱贫人口，对其参加城乡居民医保的按照100元标准给予定额资助，受益人数约14000余人；脱贫人员按最低档次标准参加城乡居民基本养老保险的，按最低档次标准的70%（即70元/人/年）给予资助，受益人数约1000余人，满意度可达98%以上</t>
  </si>
  <si>
    <t>4500名脱贫户接受资助参保，通过资助参保，脱贫人口参保减少支出100元/人、70元/人</t>
  </si>
  <si>
    <t>万盛经开区脱贫户资助参保应享尽享，全年参保率达100%</t>
  </si>
  <si>
    <t>资助建档立卡脱贫人口参加基本医疗保险人数4500人</t>
  </si>
  <si>
    <t>建档立卡脱贫人口医疗资助率100%</t>
  </si>
  <si>
    <t>购买及时率100%</t>
  </si>
  <si>
    <t>医保100元/人，养老保险70元/人</t>
  </si>
  <si>
    <t>减小脱贫人口医疗、生活负担</t>
  </si>
  <si>
    <t>受益脱贫人口4500余人</t>
  </si>
  <si>
    <t>持续年限≤1年</t>
  </si>
  <si>
    <t>万盛经开区人社局</t>
  </si>
  <si>
    <t>罗婷</t>
  </si>
  <si>
    <t>万盛经开区2022年综合防贫保险</t>
  </si>
  <si>
    <t>参加其他补充医疗保险</t>
  </si>
  <si>
    <t>按照全区农村常住人口购买防贫保险，防止大规模返贫</t>
  </si>
  <si>
    <t>各镇人民政府</t>
  </si>
  <si>
    <t>为8万余名农村常住人口购买防贫保险，其中脱贫户6157人，监测对象436人。</t>
  </si>
  <si>
    <t>按照市级文件，我区综合防贫保险按照4.5元/人进行补助，受益人口80000余名，可使受益人民减轻医疗负担及教育负担，满意度可达98%以上根据人口变动</t>
  </si>
  <si>
    <t>为80000余名农户购买综合防贫保险，减少医疗及相关方面的支出</t>
  </si>
  <si>
    <t>为80000余名农户购买保险</t>
  </si>
  <si>
    <t>覆盖率100%</t>
  </si>
  <si>
    <t>保险购买及时率达100%</t>
  </si>
  <si>
    <t>补助标准4.5/人/年</t>
  </si>
  <si>
    <t>受益人口80000余人</t>
  </si>
  <si>
    <t>持续年限1年</t>
  </si>
  <si>
    <t>受益群众满意度95%以上</t>
  </si>
  <si>
    <t>万盛经开万盛经开区乡村振兴局</t>
  </si>
  <si>
    <t>万盛经开区乡村振兴局</t>
  </si>
  <si>
    <t>万盛经开区2022年乡村振兴干部政策业务培训</t>
  </si>
  <si>
    <t>就业项目</t>
  </si>
  <si>
    <t>技能培训</t>
  </si>
  <si>
    <t>学习习近平新时代中国特色社会主义思想、乡村振兴相关理论知识、巩固拓展脱贫攻坚成果等相关理论学习，进行扶贫领域廉洁和作风教育等，参加市级各类培训</t>
  </si>
  <si>
    <t>市内</t>
  </si>
  <si>
    <t>通过干部培训，发挥主观能动性，也可通过培训了解目前的政策，充分知晓和运用</t>
  </si>
  <si>
    <t>培训乡村振兴干部200人，紧紧围绕全区发展大局，全覆盖、多手段、高质量地开展大规模教育培训，努力培养一支政治上坚强有力，能力上经得起风浪考验的高素质专业乡村振兴干部队伍</t>
  </si>
  <si>
    <t>完成扶贫培训200人</t>
  </si>
  <si>
    <t>参与培训200人</t>
  </si>
  <si>
    <t>教育培训合格率100%</t>
  </si>
  <si>
    <t>资金在规定时间内下达率100%</t>
  </si>
  <si>
    <t>请填报补助标准，如培训成本400元/人/日</t>
  </si>
  <si>
    <t>通过干部培训，发挥主观能动性，促进脱贫人口增收</t>
  </si>
  <si>
    <t>持续年限≥1年</t>
  </si>
  <si>
    <t>万盛经开区2022年度脱贫人口小额信贷贴息</t>
  </si>
  <si>
    <t>金融扶贫</t>
  </si>
  <si>
    <t>扶贫小额贷款贴息</t>
  </si>
  <si>
    <t>对脱贫人口小额信贷贴息补助资金按照银行同期贷款基准利率进行贴息，涉及脱贫户900余户</t>
  </si>
  <si>
    <t>项目按照银行同期贷款基准利率对900余户脱贫户进行贴息，受益人口约2530人。</t>
  </si>
  <si>
    <t>全区脱贫户900余户参与项目实施，通过小额信贷贴息减少脱贫户900户贷款成本方面的支出2175元/人•年</t>
  </si>
  <si>
    <t>完成900户脱贫户的贴息工作</t>
  </si>
  <si>
    <t>建档立卡脱贫户900户获得贷款,建档立卡脱贫户贷款申请满足率≥98%</t>
  </si>
  <si>
    <t>贷款及时发放率≥100%</t>
  </si>
  <si>
    <t>建档立卡脱贫户900户获得贷款最高5万元/户</t>
  </si>
  <si>
    <t>减少脱贫户贷款成本50万元</t>
  </si>
  <si>
    <t>受益脱贫人口≥2530人</t>
  </si>
  <si>
    <t>持续年限≤3年</t>
  </si>
  <si>
    <t>万盛经开区2022年消费帮扶系列项目</t>
  </si>
  <si>
    <t>产业项目</t>
  </si>
  <si>
    <t>其他</t>
  </si>
  <si>
    <t>通过开展消费帮扶系列活动，包括消费帮扶周、消费帮扶系列展销售本区农产品，增加本区脱贫户收入。</t>
  </si>
  <si>
    <t>通过举办消费帮扶系列活动，促进我区脱贫村和脱贫户农产品的销售，促进脱贫户增收，帮助销售脱贫村、脱贫户农产品及相关产品金额达60万以上，受益脱贫户满意度可达98%以上。受益农户约200余人，通过收购农产品，可以增收500元/户/年。</t>
  </si>
  <si>
    <t>脱贫户和脱贫村通过消费扶贫系列活动，带动农产品销售，增加收入，受益农户约200余人，通过收购农产品，可以增收500元/户/年。。前期10人参与前期项目确定会议、决议，10人参与入库项目的选择，5人参与项目实施过程中施工质量和资金使用的监督等。</t>
  </si>
  <si>
    <t>通过开展消费帮扶系列活动，包括消消费帮扶周、消费帮扶系列展销售本区农产品，增加本区脱贫户收入。</t>
  </si>
  <si>
    <t>促进200名脱贫户的产品销售</t>
  </si>
  <si>
    <t>实施后验收合格率100%</t>
  </si>
  <si>
    <t>项目完工及时率100%</t>
  </si>
  <si>
    <t>开展展会活动33万元，收购产品约10万元</t>
  </si>
  <si>
    <t>增加200户脱贫户收入500元/ 户</t>
  </si>
  <si>
    <t>受益脱贫人口≥200人</t>
  </si>
  <si>
    <t>受益人群满意度100%</t>
  </si>
  <si>
    <t>万盛经开区商务局</t>
  </si>
  <si>
    <t>张晓兵</t>
  </si>
  <si>
    <t>48292670</t>
  </si>
  <si>
    <t>万盛经开区2022年衔接资金公益性岗位项目</t>
  </si>
  <si>
    <t>公益岗位</t>
  </si>
  <si>
    <t>参照各镇申报情况，预计开发衔接资金公益性岗位502名（最终名额以后续出台政策界定为准），每名公益性岗位每周工作两天，每天工作两个小时，每月给予300元的补贴，资金安排为2021年1-12月</t>
  </si>
  <si>
    <t>预计开发502名衔接资金公益性岗位（最终名额以后续出台政策界定为准），有效解决脱贫人口短期就业问题，增加脱贫家庭收入，有效的利用公益性岗位管好用好各村公益基础设施</t>
  </si>
  <si>
    <t>502名脱贫户通过衔接资金公益性岗位就业，1-3月人均补贴300元/月，4-12月人均补贴340元/月</t>
  </si>
  <si>
    <t>参照各镇申报情况，预计开发衔接资金公益性岗位502名（最终名额以后续出台政策界定为准），每名公益性岗位每周工作两天，每天工作两个小时，每月给予300元-340元的补贴，资金安排为2022年1-12月</t>
  </si>
  <si>
    <t>开发至少502个扶贫领域公益性岗位</t>
  </si>
  <si>
    <t>补助发放率100%</t>
  </si>
  <si>
    <t>按时发放率100%</t>
  </si>
  <si>
    <t>补助标准3960元/人/年</t>
  </si>
  <si>
    <t>增加脱贫户收入3960元/ 户</t>
  </si>
  <si>
    <t>受益脱贫人口数≥502人</t>
  </si>
  <si>
    <t>万盛经开区衔接资金公益性岗位意外伤害保险</t>
  </si>
  <si>
    <t>参加意外保险</t>
  </si>
  <si>
    <t>为全区410名衔接资金公益性岗位人员购买意外险，确保其务工有保障。保费标准为65岁以上99元/人/年，其余为90元/人/年。65岁以上109人，65岁以下291人。</t>
  </si>
  <si>
    <t>通过购买意外险，保障410名衔接资金公益性岗位人员务工安全有保障</t>
  </si>
  <si>
    <t>410名群众参与入库， 为410名公益性岗位人员购买意外险后 ，有效的保障其安全</t>
  </si>
  <si>
    <t>完成410名公益性岗位人员意外伤害保险的购买</t>
  </si>
  <si>
    <t>购买410份意外伤害保险，65岁以上109份，65岁以下291份。</t>
  </si>
  <si>
    <t>按时购买率100%</t>
  </si>
  <si>
    <t>补助标准90-99元/人/年，65岁以上109人，65岁以下291人。</t>
  </si>
  <si>
    <t>减少其保险支出</t>
  </si>
  <si>
    <t>受益脱贫人口数410人</t>
  </si>
  <si>
    <t>万盛经开区2022年乡村治理积分制试点项目</t>
  </si>
  <si>
    <t>在27个村（凉风村除外）安排2万元资金，在27个村安排1万元，建设并运行爱心公益积分超市1个，购置积分兑换用品</t>
  </si>
  <si>
    <t>激发群众参与乡村振兴的内生动力，充分发挥“爱心公益积分超市”在乡村治理工作中的正向激励作用，积极调动村民投身产业发展、参加公益劳动、参与村容村貌整治的积极性,促进农村和谐稳定。受益人口约4万人，脱贫人口约4000人。</t>
  </si>
  <si>
    <t>55个村通过积分制治理项目，改善民风</t>
  </si>
  <si>
    <t>完成55个村积分制治理项目试点</t>
  </si>
  <si>
    <t>在55个村试点积分制治理项目</t>
  </si>
  <si>
    <t>补助标准2万元/村/年,8月后1万元/村/年</t>
  </si>
  <si>
    <t>减少55个村支出54万元</t>
  </si>
  <si>
    <t>受益脱贫人口数4000余人</t>
  </si>
  <si>
    <t>万盛经开区2022年项目管理费</t>
  </si>
  <si>
    <t>项目管理费</t>
  </si>
  <si>
    <t>项目前期准备、过程实施、后期验收、结算审计等符合扶贫资金管理规定的开支</t>
  </si>
  <si>
    <t>义务监督员21人参与项目实施过程中资金使用的监督，做好项目管理工作，群众受益</t>
  </si>
  <si>
    <t>扶贫项目前期准备、过程实施、后期验收、结算审计等符合扶贫资金管理规定的开支</t>
  </si>
  <si>
    <t>项目前期准备、过程实施、后期验收、结算审计等开支49万元</t>
  </si>
  <si>
    <t>控制在预算范围内</t>
  </si>
  <si>
    <t>通过项目管理费，保障扶贫项目能够正常运转，如期发挥效益，进而保障项目带来的收益。</t>
  </si>
  <si>
    <t>受益脱贫人口数≥6323人</t>
  </si>
  <si>
    <t>万盛经开区2022年脱贫人口跨省就业支持项目</t>
  </si>
  <si>
    <t>就业扶贫</t>
  </si>
  <si>
    <t>外出务工补助</t>
  </si>
  <si>
    <t>对我区脱贫人口和监测对象在市外务工给予定额补助，减轻务工成本，补助人数约450人。</t>
  </si>
  <si>
    <t>通过采取外出务工交通费补助的方式，促进脱贫户外出务工就业的积极性，减轻450余人的经济负担</t>
  </si>
  <si>
    <t>通过外出务工获得交通费补助，450余人可参与此项目，减轻其出行经济负担</t>
  </si>
  <si>
    <t>完成区外务工的450余人脱贫户的交通费补助</t>
  </si>
  <si>
    <t>补助人数约450人</t>
  </si>
  <si>
    <t>补助覆盖率100#</t>
  </si>
  <si>
    <t>补助及时率100%</t>
  </si>
  <si>
    <t>对市外务工人员给予定额交通补助，拟100元/人</t>
  </si>
  <si>
    <t>减轻脱贫户经济负担100元以上的负担</t>
  </si>
  <si>
    <t>受益脱贫户450人</t>
  </si>
  <si>
    <t>李自立</t>
  </si>
  <si>
    <t>万盛经开区2022年农村致富带头人带贫补贴项目</t>
  </si>
  <si>
    <t>创业</t>
  </si>
  <si>
    <t>按照《万盛经开区2021-2025年农村致富带头人培养行动实施方案》，对认定为农村致富带头人的，按不低于1万元的标准给予本人一次性奖补，预计补助人数为5人。</t>
  </si>
  <si>
    <t>打造一支创业能力强、经营水平高、带动作用大的农村致富带头人队伍，持续巩固推进已出列脱贫村创业致富带头人培育工作，引领带动全区农民群众持续稳定增收并加快向富裕富足目标迈进，为全面推进乡村振兴、加快农业农村现代化注入强劲动力，受益人数约100余人，脱贫人口及监测对象约20人</t>
  </si>
  <si>
    <t>对认定为5名农村致富带头人的，按不低于1万元的标准给予本人一次性奖补</t>
  </si>
  <si>
    <t>完成10名农村致富带头人的认定奖补</t>
  </si>
  <si>
    <t>补助创业致富带头人10个</t>
  </si>
  <si>
    <t>验收合格率100%</t>
  </si>
  <si>
    <t>按期完成率100%</t>
  </si>
  <si>
    <t>补助标准1万元/个</t>
  </si>
  <si>
    <t>受益人口≥50人</t>
  </si>
  <si>
    <t>受益脱贫人口满意度55%以上</t>
  </si>
  <si>
    <t>万盛经开区农林局</t>
  </si>
  <si>
    <t>2021.12</t>
  </si>
  <si>
    <t>李赟</t>
  </si>
  <si>
    <t>万盛经开区2022年雨露计划补助项目</t>
  </si>
  <si>
    <t>享受“雨露计划”职业教育补助</t>
  </si>
  <si>
    <t>对脱贫户和监测对象户中有子女接受中高等职业教育的，按照每生每年3000元（分春秋季发放）的标准发放补助，申请通过的学生全部补助。</t>
  </si>
  <si>
    <t>万盛经开区</t>
  </si>
  <si>
    <t>覆盖脱贫户和监测对象户家庭的子女接受中高职职业教育的，按照每生每年3000元的标准发放补助。</t>
  </si>
  <si>
    <t>159余名群众参与项目的监管，通过发放雨露计划补助，减轻脱贫户家庭经济负担。</t>
  </si>
  <si>
    <t>预计有159人享受该补助</t>
  </si>
  <si>
    <t>补助人数约159人</t>
  </si>
  <si>
    <t>符合条件资助率100%</t>
  </si>
  <si>
    <t>资助及时率100%</t>
  </si>
  <si>
    <t>补助标准=3000元/人/年</t>
  </si>
  <si>
    <t>减轻经济负担3000元/年</t>
  </si>
  <si>
    <t>受益人数159人</t>
  </si>
  <si>
    <t>受益群众满意度≥95%</t>
  </si>
  <si>
    <t>万盛经开区区乡村振兴局</t>
  </si>
  <si>
    <t>15025692833</t>
  </si>
  <si>
    <t>万盛经开区2022年边缘易致贫户产业奖励补助</t>
  </si>
  <si>
    <t>对全区发展产业的边缘易致贫户进行产业发展奖励，奖励标准参照《万盛经开区脱贫户及监测对象产业奖励
补助办法》，奖励资金根据验收结果据实奖励</t>
  </si>
  <si>
    <t>各镇</t>
  </si>
  <si>
    <t>改进到户帮扶方式方法，激发边缘易致贫群众内生动力，通过以奖代补、先建后补、事后奖补的办法，引导有劳动能力的边缘户发展产业</t>
  </si>
  <si>
    <t>申请发展的边缘户参与到人到户项目选择发展，通过到人到户项目补助，提升边缘户自身发展能力，带动边缘户稳定增收</t>
  </si>
  <si>
    <t>对全区申请发展产业的边缘户进行产业发展奖励，奖励标准参照《万盛经开区建档立卡脱贫户产业奖励补助办法（试行）》，奖励资金根据验收结果据实奖励</t>
  </si>
  <si>
    <t>补助边缘户发展产业</t>
  </si>
  <si>
    <t>补助覆盖率100%</t>
  </si>
  <si>
    <t>补助资金及时发放率100%</t>
  </si>
  <si>
    <t>奖励标准≤2000元/户</t>
  </si>
  <si>
    <t>增加发展产业的边缘户每户家庭经营性收入≥2000元</t>
  </si>
  <si>
    <t>受益边缘易致贫人口80余人</t>
  </si>
  <si>
    <t>受益边缘易致贫人口满意度99%以上</t>
  </si>
  <si>
    <t>相关人民政府</t>
  </si>
  <si>
    <t>成姚</t>
  </si>
  <si>
    <t>万盛经开区农业品牌创建项目</t>
  </si>
  <si>
    <t>产业发展</t>
  </si>
  <si>
    <r>
      <rPr>
        <sz val="8"/>
        <rFont val="宋体"/>
        <charset val="134"/>
      </rPr>
      <t>根据《万盛经开区品牌兴区奖励补助办法》，对2020年-2021年创建成功的农业品牌进行奖励补助。</t>
    </r>
    <r>
      <rPr>
        <sz val="8"/>
        <rFont val="Times New Roman"/>
        <charset val="134"/>
      </rPr>
      <t> </t>
    </r>
    <r>
      <rPr>
        <sz val="8"/>
        <rFont val="宋体"/>
        <charset val="134"/>
      </rPr>
      <t>涉及10个企业，奖励金额由1万-5万元。</t>
    </r>
  </si>
  <si>
    <t>相关村</t>
  </si>
  <si>
    <t>为进一步完善激励机制，推动全区品牌创建工作的实施，提高企业竞争力，带动农户务工，促进经济社会持续、快速、健康发展，涉及农户为200人，其中脱贫户约30余人。</t>
  </si>
  <si>
    <t>通过补助农业品牌创建的主体，带动品牌效应发展，带动群众参与产业发展，该项目由区级入库，共计10余家企业参与项目建设。</t>
  </si>
  <si>
    <t>补助农业品牌创建主体10家，完成其品牌创建补助工作</t>
  </si>
  <si>
    <t>补助10个经营主体新认证重庆名牌农产品、绿色食品、有机农产品，绿色食品续展、有机农产品复查换证。</t>
  </si>
  <si>
    <t>认定重庆名牌农产品1个5万元，认定1个绿色食品新认证3万元，绿色食品续展1万元/个，认定1个有机农产品新认证5万元，有机农产品复查换证2万元/个</t>
  </si>
  <si>
    <t>减少其品牌认定的负担5000-30000元</t>
  </si>
  <si>
    <t>受益人口30余人</t>
  </si>
  <si>
    <t>万盛经开区政策性农业保险补贴</t>
  </si>
  <si>
    <t>对全区农户参加猕猴桃、水稻、玉米等农业保险进行政策性补贴。</t>
  </si>
  <si>
    <t>全区</t>
  </si>
  <si>
    <t>通过农业保险补贴项目，提高全区产业风险抵御能力，减轻农户因灾害带来的损失，防止规模性返贫。</t>
  </si>
  <si>
    <t>通过补助农户参加政策性保险，增强其产业抵御风险能力</t>
  </si>
  <si>
    <t>补助全区农户参加生猪、玉米、水稻、猕猴桃产业保险。</t>
  </si>
  <si>
    <t>补助参加4类保险</t>
  </si>
  <si>
    <t>补贴保费的10%</t>
  </si>
  <si>
    <t>减少其因自然灾害造成的损失</t>
  </si>
  <si>
    <t>受益人口6000人</t>
  </si>
  <si>
    <t>持续年限=1年</t>
  </si>
  <si>
    <t>万盛经开区2022年“数商兴农工程”示范村建设试点</t>
  </si>
  <si>
    <t>视频监控系统，乡村综合治理服务系统，乡村政务服务软硬一体化系统，乡村就业培训服务系统，边缘数据治理服务，水产养殖物联网服务，乡村振兴特色产品公共服务，乡村产业可视化一张图系统，数字乡村推广服务，自媒体设备，软硬件实施部署和集成服务等各一套</t>
  </si>
  <si>
    <t>关坝镇凉风村</t>
  </si>
  <si>
    <t>培育各具特色、经验可复制推广的示范村，探索形成适应我区特点、组织形式和发展阶段的数字赋能乡村振兴发展模式，助推农业提质增效、农民增产增收、乡村管理规范有效 ，受益人口约500余人，涉及脱贫户233人，监测户13人。</t>
  </si>
  <si>
    <t>20名群众参与项目入库会议、项目监督、项目实施等；通过建立示范点，打造智慧农业乡村建设，通过数商兴农建设，带动500余人发展产业，涉及脱贫户233人，监测户13人。</t>
  </si>
  <si>
    <t>建立“数商兴农工程”示范村1个</t>
  </si>
  <si>
    <t>补助村个数=1个</t>
  </si>
  <si>
    <t>补助标准为50万/村</t>
  </si>
  <si>
    <t>受益人口2000人</t>
  </si>
  <si>
    <t>受益人口满意度≥90%</t>
  </si>
  <si>
    <t>关坝镇人民政府</t>
  </si>
  <si>
    <t>沈明强</t>
  </si>
  <si>
    <t>万盛经开区2022年乡村振兴气象保障服务建设</t>
  </si>
  <si>
    <t>基础设施</t>
  </si>
  <si>
    <t>村级预警工作站</t>
  </si>
  <si>
    <t>在丛林镇6个村、关坝7个村、南桐2个村新建村级预警工作站，委托第三方公司对已建村级预警工作站维持，建立包含粮油作物和特色作物种植分布、产业园区、新型农业经营主体、农业气候资源及其气象影响和灾害指标、历史产品在内的农业气象数据库，实现与预警信息发布平台对接。</t>
  </si>
  <si>
    <t>全区范围</t>
  </si>
  <si>
    <t>建设15个万盛经开区突发事件预警信息发布平台村级预警工作站，完善我区农村气象灾害预警设施建设以及设施设备后续维持，建立包含粮油作物和特色作物种植分布、产业园区、新型农业经营主体、农业气候资源及其气象影响和灾害指标、历史产品在内的农业气象数据库，实现与预警信息发布平台的对接。不断提升我区农村气象灾害防御能力，切实实现预警信息靶向发布、精准覆盖，打通气象灾害预警信息发布“最后一公里”，提升预警信息发布效率，切实保障气象灾害预警信息及时、准确、快捷地到户、到人，最大限度地减少因气象灾害造成的人员伤亡、农田绝收、设施损坏等财产损失，切实减轻因灾致贫、因灾返贫的风险，进一步增强脱贫村农业抵御风险能力和贫困人口抗风险能力，为经济社会持续健康发展奠定更加坚实的基础。</t>
  </si>
  <si>
    <t>打通气象灾害预警信息发布“最后一公里”，提升预警信息发布效率，切实保障气象灾害预警信息及时、准确、快捷地到户、到人，最大限度地减少因气象灾害造成的人员伤亡、农田绝收、设施损坏等财产损失，切实减轻因灾致贫、因灾返贫的风险。</t>
  </si>
  <si>
    <t>建设15个万盛经开区突发事件预警信息发布平台村级预警工作站，完善我区农村气象灾害预警设施建设以及设施设备后续维持，建立包含粮油作物和特色作物种植分布、产业园区、新型农业经营主体、农业气候资源及其气象影响和灾害指标、历史产品在内的农业气象数据库，实现与预警信息发布平台的对接。</t>
  </si>
  <si>
    <t>1.新建15个村级预警工作站2.委托第三方公司对新建及已建18个村级预警工作站后续维持3.委托第三方公司建立农业气象基础数据库4.委托第三方公司实现数据库与预警平台对接</t>
  </si>
  <si>
    <t>建成后验收合格率100%</t>
  </si>
  <si>
    <t>减少因气象灾害造成的农业和农村居民财产损失200万元</t>
  </si>
  <si>
    <t>提升村级居民抵御气象灾害风险能力</t>
  </si>
  <si>
    <t>持续年限≥5年</t>
  </si>
  <si>
    <t>受益脱贫户满意度100%</t>
  </si>
  <si>
    <t>万盛经开区气象局</t>
  </si>
  <si>
    <t>蔡薇</t>
  </si>
  <si>
    <t>48275216</t>
  </si>
  <si>
    <t>万盛经开区2022年丛林镇乡村建设行动人居环境整治农村垃圾治理项目</t>
  </si>
  <si>
    <t>乡村建设行动</t>
  </si>
  <si>
    <t>人居环境整治</t>
  </si>
  <si>
    <t>添置垃圾桶130个，规格240L；车载勾臂箱4个，规格1.5m³，铁板材质外长2.2米,外宽1.47米，外高1.2米加底座；车载勾臂箱4个，规格3m³，钢板材质外长2.36米，外宽1.45米，外高1.22米加轮子；果皮箱内胆40个，规格铁皮材质高48.5厘米，宽26.5厘米，长30.5厘米。垃圾分类收集亭5个，规格三分类。</t>
  </si>
  <si>
    <t>丛林镇红岩村、海孔村、新建村、永胜村</t>
  </si>
  <si>
    <t>对新建村218户、1322人，脱贫户数10户、33人；海孔村373户、1183人，脱贫户数30户、96人；红岩村397户、747人，脱贫户数21户、51人；永胜村302户、851人，脱贫户数11户、24人。共1290户，4103人，脱贫户数72户、204人。营造良好的人居环境和发展环境，提高人民生活质量。</t>
  </si>
  <si>
    <t xml:space="preserve">  4个行政村村民代表共计40人和4个行政村常住户、脱贫户村民参与项目建设和监管。</t>
  </si>
  <si>
    <t>通过完成红岩村、海孔村、新建村、永胜村的垃圾治理设施设备添置等建设内容，达到改善农村生产生活环境，提高人民生活质量。</t>
  </si>
  <si>
    <t>对红岩村、海孔村、新建村、永胜村进行垃圾治理设施设备添置。包含垃圾桶130个，车载勾臂箱4个（1.5m³），车载勾臂箱4个（3m³），果皮箱内胆40个，三分类垃圾收集亭5个。</t>
  </si>
  <si>
    <t>项目总资金30万元。具体分配垃圾桶130个，3.9万车载勾臂箱4个（1.5m³），2万，车载勾臂箱4个（3m³），2.8万，果皮箱内胆40个，0.32万，三分类垃圾收集亭5个，2.5万。</t>
  </si>
  <si>
    <t>受益群众约741户1595人，其中脱贫户72户202人</t>
  </si>
  <si>
    <t>持续年限≥1-3年</t>
  </si>
  <si>
    <t>受益常住户和脱贫户满意度90%以上</t>
  </si>
  <si>
    <t>万盛经开区城市管理局</t>
  </si>
  <si>
    <t>丛林镇人民政府</t>
  </si>
  <si>
    <t>杨玉兴</t>
  </si>
  <si>
    <t>万盛经开区2022年黑山镇农村垃圾治理项目</t>
  </si>
  <si>
    <t>天星村新增、更换120L垃圾桶80个，北门村新增、更换120L垃圾桶80个，南门村新增、更换120L垃圾桶120个，鱼子村新增、更换120L垃圾桶167个，黑山镇4个村每个村招聘2名清扫保洁人员对村内通往各社及院坝的主次干道进行清扫保洁。</t>
  </si>
  <si>
    <t>黑山镇</t>
  </si>
  <si>
    <t>为切实改善农村生产生活环境，受益人3000人，涉及脱贫户413人，监测对象22人。</t>
  </si>
  <si>
    <t>200名群众参与项目入库会议、项目监督、项目实施等，改善农村人居环境</t>
  </si>
  <si>
    <t xml:space="preserve"> 天星村新增、更换120L垃圾桶80个，北门村新增、更换120L垃圾桶80个，南门村新增、更换120L垃圾桶120个，鱼子村新增、更换120L垃圾桶167个，黑山镇4个村每个村招聘2名清扫保洁人员对村内通往各社及院坝的主次干道进行清扫保洁。通过多乡村道路，院坝的保洁和农村垃圾的转运达到改善农村生产生活环境</t>
  </si>
  <si>
    <t xml:space="preserve"> 天星村新增、更换120L垃圾桶80个，北门村新增、更换120L垃圾桶80个，南门村新增、更换120L垃圾桶120个，鱼子村新增、更换120L垃圾桶167个，黑山镇4个村每个村招聘2名清扫保洁人员对村内通往各社及院坝的主次干道进行清扫保洁。</t>
  </si>
  <si>
    <t>南门村新增垃圾分类收集点4个，垃圾桶（240L）14个，收集点每个4000元，垃圾桶每个240元，共需19360元；新增落地宣传栏2个、挂墙宣传栏2个，每个3500元，共需14000元；新增花草牌80块，每块64元，共需5120元；新增、更换垃圾分类评比栏16块，每块500元，共需8000元；新增宣传海报8幅，每幅200元，共需1600元；新增宣传页940张，每张0.5元，共需470元，共计48550元。</t>
  </si>
  <si>
    <t>受益群众约3014户，5957人，其中脱贫户127户414人及监测对象2户人</t>
  </si>
  <si>
    <t>黑山镇人民政府</t>
  </si>
  <si>
    <t>曾晶</t>
  </si>
  <si>
    <t>万盛经开区2022年南桐镇乡村建设行动人居环境整治农村垃圾治理项目</t>
  </si>
  <si>
    <t>两个村各新建1个沤粪池处理设施，以社为单位新建四分类垃圾投放点共计16个，添置350个垃圾桶，1200个入户垃圾桶等，不断提高农村生活垃圾无害化处理水平。</t>
  </si>
  <si>
    <t>南桐镇沙坝村、岩门村</t>
  </si>
  <si>
    <t>受益人口约1000人，脱贫户100人，营造良好的人居环境和发展环境，提高人民生活质量。</t>
  </si>
  <si>
    <t>2个行政村村民代表共计30人和3个行政村常住户、脱贫户村民参与项目建设和监管。通过改造环境，提升群众幸福感</t>
  </si>
  <si>
    <t>通过完成沙坝村、岩门村的垃圾治理设施设备添置等建设内容，达到改善农村生产生活环境，提高人民生活质量。</t>
  </si>
  <si>
    <t>两个村各新建1个沤粪池处理设施，以社为单位新建四分类垃圾投放点共计16个，添置350个垃圾桶，1200个入户垃圾桶等</t>
  </si>
  <si>
    <t>投入3万元新建沤粪池处理设施2个；投入5.62万元添置200个垃圾桶及600个入户垃圾桶；投入4万元新建垃圾投放点8个；投入3万元制作宣传评比栏及宣传标语；投入1.38万元进行“垃圾分类示范户”评比和采购生活垃圾分类积分制度的兑换奖品。共投入15.5万元。
岩门村投入1.5万元新建沤粪池处理设施1个；投入4.62万元添置150个垃圾桶及600个入户垃圾桶；投入4万元新建垃圾投放点8个；投入3万元制作宣传评比栏及宣传标语；投入1.38万元进行“垃圾分类示范户”评比和采购生活垃圾分类积分制度的兑换奖品。共投入14.5万元。</t>
  </si>
  <si>
    <t>改善农村生产生活环境，提高人民生活质量，受益群众约870户1648人，其中脱贫户52户178人</t>
  </si>
  <si>
    <t>南桐镇人民政府</t>
  </si>
  <si>
    <t>杨晗</t>
  </si>
  <si>
    <t>万盛经开区2022年石林镇农村生活垃圾治理项目</t>
  </si>
  <si>
    <t xml:space="preserve">主要包含居民聚集点及村道路沿线垃圾桶、入户分类垃圾桶等购置：共需采购容量120L的生活垃圾分类桶200个（其中用于各村50个、农林村100个、茶树村50个）;采购容量为20L的入户垃圾桶760个（其中用于各村100个、农林村360个、茶树村300个）;采购容量为80L的入户分类果皮箱30个(用于农林村集中示范点打造）;采购清扫保洁小推车20个（各村社各2个）。农林村公路17公里、河道3.5公里、公厕1座、公共区域1处的全年清扫保洁类（薪资待遇参照2021年公益性岗位执行）。垃圾分类宣传栏、垃圾分类投放点、垃圾分类宣传墙、垃圾分类喷绘制作和宣传手提袋、最美庭院荣誉牌、围腰、宣传单等宣传用品的制作以及开展宣传评比活动等：在各村发放宣传手提袋100个、最美庭院荣誉牌50块、垃圾分类宣传围腰200个，印制宣传单800张；在茶树村设置垃圾分类宣传栏4块；建设垃圾分类投放点4个。在农林村设置垃圾分类示范集中点1个、垃圾分类评比集中点1个、建设垃圾分类投放点6个垃圾分类宣传栏6块、垃圾桶固定点40个，公厕基础设施维修1处。两村共设置垃圾分类宣传墙100㎡、喷绘60㎡、垃圾分类温馨提示牌200块、院坝会横幅5块，门前三包责任牌300块、宣传手提袋900个、垃圾分类宣传围腰900个，印制宣传单1000张，开展美丽庭院季度评选活动等。  </t>
  </si>
  <si>
    <t>石林镇农林村、茶树村</t>
  </si>
  <si>
    <t>增强600余户群众垃圾分类处置意识，提高人居环境，提高群众幸福感。收益群众约600户，2100人，其中脱贫户64户258人。</t>
  </si>
  <si>
    <t>600余户群众共同参与环境打造与垃圾分类处置，有效提高垃圾分类处置质量</t>
  </si>
  <si>
    <t>完成农林村、茶树村居民集中区域设置垃圾收运处置基础设施建设及垃圾分类宣传品制作。提高人居环境。</t>
  </si>
  <si>
    <t>采购容量120L的生活垃圾分类桶200个;采购容量为20L的入户垃圾桶760个;采购容量为80L的入户分类果皮箱30个;采购清扫保洁小推车20个。农林村公路17公里、河道3.5公里、公厕1座、公共区域1处的全年清扫保洁类。垃圾分类宣传栏、垃圾分类投放点、垃圾分类宣传墙、垃圾分类喷绘制作和宣传手提袋、最美庭院荣誉牌、围腰、宣传单等宣传用品的制作以及开展宣传评比活动等：在各村发放宣传手提袋100个、最美庭院荣誉牌50块、垃圾分类宣传围腰200个，印制宣传单800张；在茶树村设置垃圾分类宣传栏4块；建设垃圾分类投放点4个。在农林村设置垃圾分类示范集中点1个、垃圾分类评比集中点1个、建设垃圾分类投放点6个垃圾分类宣传栏6块、垃圾桶固定点40个，公厕基础设施维修1处。两村共设置垃圾分类宣传墙100㎡、喷绘60㎡、垃圾分类温馨提示牌200块、院坝会横幅5块，门前三包责任牌300块、宣传手提袋900个、垃圾分类宣传围腰900个，印制宣传单1000张，开展美丽庭院季度评选活动等。</t>
  </si>
  <si>
    <t>农村生活垃圾收运设施建设维护类，85600元；农村环境卫生设施建设维护类，163064元；农村环境卫生清扫保洁补助类，86400元；农村环境卫生治理需要支持的其他事项（宣传类），66820元</t>
  </si>
  <si>
    <t xml:space="preserve">
增强600余户群众垃圾分类处置意识，提高人居环境，提高群众幸福感。
</t>
  </si>
  <si>
    <t>受益户满意度95%以上</t>
  </si>
  <si>
    <t>石林镇人民政府</t>
  </si>
  <si>
    <t>2022年</t>
  </si>
  <si>
    <t>2100余人</t>
  </si>
  <si>
    <t>64户258人</t>
  </si>
  <si>
    <t>曾辛海</t>
  </si>
  <si>
    <t>万盛经开区关坝镇2022年人居环境整治项目</t>
  </si>
  <si>
    <r>
      <rPr>
        <sz val="8"/>
        <rFont val="宋体"/>
        <charset val="134"/>
      </rPr>
      <t>驾驶员工资及设备维修维护，车载垃圾箱</t>
    </r>
    <r>
      <rPr>
        <sz val="8"/>
        <rFont val="Calibri"/>
        <charset val="134"/>
      </rPr>
      <t>2</t>
    </r>
    <r>
      <rPr>
        <sz val="8"/>
        <rFont val="宋体"/>
        <charset val="134"/>
      </rPr>
      <t>立方米</t>
    </r>
    <r>
      <rPr>
        <sz val="8"/>
        <rFont val="Calibri"/>
        <charset val="134"/>
      </rPr>
      <t>15</t>
    </r>
    <r>
      <rPr>
        <sz val="8"/>
        <rFont val="宋体"/>
        <charset val="134"/>
      </rPr>
      <t>个，垃圾分类亭镀锌管造型</t>
    </r>
    <r>
      <rPr>
        <sz val="8"/>
        <rFont val="Calibri"/>
        <charset val="134"/>
      </rPr>
      <t>+</t>
    </r>
    <r>
      <rPr>
        <sz val="8"/>
        <rFont val="宋体"/>
        <charset val="134"/>
      </rPr>
      <t>烤漆</t>
    </r>
    <r>
      <rPr>
        <sz val="8"/>
        <rFont val="Calibri"/>
        <charset val="134"/>
      </rPr>
      <t>5</t>
    </r>
    <r>
      <rPr>
        <sz val="8"/>
        <rFont val="宋体"/>
        <charset val="134"/>
      </rPr>
      <t>个，落地宣传栏</t>
    </r>
    <r>
      <rPr>
        <sz val="8"/>
        <rFont val="Calibri"/>
        <charset val="134"/>
      </rPr>
      <t>5</t>
    </r>
    <r>
      <rPr>
        <sz val="8"/>
        <rFont val="宋体"/>
        <charset val="134"/>
      </rPr>
      <t>个，户外高清画面墙体画</t>
    </r>
    <r>
      <rPr>
        <sz val="8"/>
        <rFont val="Calibri"/>
        <charset val="134"/>
      </rPr>
      <t>20</t>
    </r>
    <r>
      <rPr>
        <sz val="8"/>
        <rFont val="宋体"/>
        <charset val="134"/>
      </rPr>
      <t>幅</t>
    </r>
    <r>
      <rPr>
        <sz val="8"/>
        <rFont val="Arial"/>
        <charset val="134"/>
      </rPr>
      <t xml:space="preserve">	</t>
    </r>
  </si>
  <si>
    <t>关坝镇兴隆街</t>
  </si>
  <si>
    <t>垃圾分类示范引领强化农村基础设施建设、整治农村人居环境、完善乡村基础设施为目的。受益人口总数为1.7万人，其中脱贫人口数和监测对象为467户1515人。</t>
  </si>
  <si>
    <t>8个村农户参与项目建设，村民代表参与项目实施过程中施工质量和资金使用的监督。通过采用“户集、村收、镇转运、区处理”城乡一体化的垃圾处理模式，建立垃圾处理财政保障机制，探索农村生活垃圾治理服务外包，完善农村生活垃圾无害化处理保障体系。</t>
  </si>
  <si>
    <t>为8个村农村生活垃圾分类积极推进生活垃圾分类试点工作。</t>
  </si>
  <si>
    <t>驾驶员工资124800元；设备维修维护费用40000元；车载垃圾箱90000元；垃圾分类亭15000元；落地宣传栏17500元；墙体画（（喷绘）13000元</t>
  </si>
  <si>
    <t>项目建成后，将进一步提升农村生活垃圾处理分类能力，降低农村生活垃圾处理分类成本；将进一步减少生活垃圾堆放占用的土地及农田。带贫增收5000元/年</t>
  </si>
  <si>
    <t>受益人口总数为1.7万人，其中脱贫人口数和监测对象为467户1515人。</t>
  </si>
  <si>
    <t>持续年限≥2年</t>
  </si>
  <si>
    <t>徐瑶</t>
  </si>
  <si>
    <t>万盛经开区金桥镇2022年农村生活垃圾治理项目</t>
  </si>
  <si>
    <t>金桥镇辖区范围内生活垃圾收运及场镇餐厨垃圾收运人员工资支付，环卫设施设备的维护，新建、改建公厕各一座，购置厨余垃圾桶10个、垃圾袋50000个，生活垃圾分类示范补助2处。</t>
  </si>
  <si>
    <t>金桥镇各村</t>
  </si>
  <si>
    <t>为切实提高农村生产生活条件，促进人居环境改善。受益群众约3500户8000人，其中脱贫户约330户920人</t>
  </si>
  <si>
    <t>全镇224名村民代表参与监督，通过项目建设的投入使用，达到村容村貌整洁的目标。</t>
  </si>
  <si>
    <t>完成金桥镇辖区范围内生活垃圾收运及场镇餐厨垃圾收运人员工资支付，环卫设施设备的维护，新建、改建公厕各一座，购置厨余垃圾桶10个、垃圾袋50000个，生活垃圾分类示范补助2处。</t>
  </si>
  <si>
    <t>新建、改建公厕各一座，购置厨余垃圾桶10个、垃圾袋50000个，生活垃圾分类示范补助2处。</t>
  </si>
  <si>
    <t>新建、改建公厕各一座，购置厨余垃圾桶10个、垃圾袋50000个，生活垃圾分类示范补助2处，合计资金33万元</t>
  </si>
  <si>
    <t>受益群众约3500户8000人，其中脱贫户约330户920人</t>
  </si>
  <si>
    <t>金桥镇人民政府</t>
  </si>
  <si>
    <t>梁大麒</t>
  </si>
  <si>
    <t>万盛经开区青年镇2022年乡村建设行动人居环境整治农村垃圾治理项目</t>
  </si>
  <si>
    <t>对更古村、堡堂村、湛家村、板辽村、毛里村、燕石村垃圾治理设施设备添置（垃圾勾臂箱10个、垃圾桶50个、果皮箱20个、果皮箱内芯100个、垃圾中转站维护、公测维护、人员工资等）</t>
  </si>
  <si>
    <t>更古村、堡堂村、湛家村、板辽村、毛里村、燕石村</t>
  </si>
  <si>
    <t>为切实改善农村生产生活环境，提升村民生活质量，受益群众约1242户2586人，其中脱贫户174户588人。</t>
  </si>
  <si>
    <t>10名群众参与项目建设和项目监督，通过项目建设的投入使用，保障农村生活质量的提升</t>
  </si>
  <si>
    <t>通过完成更古村、堡堂村、湛家村、板辽村、毛里村、燕石村的垃圾治理设施设备添置等建设内容，达到改善农村生产生活环境，提高人民生活质量。</t>
  </si>
  <si>
    <t>项目完成及时率100%</t>
  </si>
  <si>
    <t>此工程共投资28万元</t>
  </si>
  <si>
    <t>带动群众务工增收4万元</t>
  </si>
  <si>
    <t>受益群众约1242户2586人，其中脱贫户174户588人</t>
  </si>
  <si>
    <t>持续年限≥1-2年</t>
  </si>
  <si>
    <t>受益常住和脱贫户满意度95%以上</t>
  </si>
  <si>
    <t>青年镇人民政府</t>
  </si>
  <si>
    <t>1242户2586人</t>
  </si>
  <si>
    <t>174户588人</t>
  </si>
  <si>
    <t>周雪彬</t>
  </si>
  <si>
    <t>万盛经开区2022年万东镇乡村建设行动人居环境整治农村垃圾治理项目</t>
  </si>
  <si>
    <t>1.在新田村建设万东镇垃圾分类厢房96㎡。主要功能布局为：垃圾四分类投放，垃圾集中清运暂存、垃圾分类实施冲洗、可回收垃圾暂存、有害垃圾暂存、环卫设施存放以及环卫工人休息室等；               2、垃圾分类设施的采购，主要包括四分类垃圾桶1套（勘入箱房内）、二分类不锈钢垃圾桶10套；              3.垃圾分类广告制作，主要包括不锈钢烤漆驿站（含宣传评比栏）2套、宣传册20000份、上墙宣传标语（牌）30块、不锈钢花草牌50块、2公分PVC烤漆字1幅、不锈钢发光字1幅等。                    4.垃圾分类宣传壁画制作，四个点约180㎡，150元/㎡（含搭钢管架）。                                  5.农村环境卫生清扫保洁补助，主要包括新田村环卫工人保洁补助，环境卫生以工代赈工时费用（硬化垃圾投放点地面及墙面、陈年垃圾清除）</t>
  </si>
  <si>
    <t>万东镇新田村</t>
  </si>
  <si>
    <t>持续改善农村地区环境卫生，补齐必要的农村人居环境基础设施建设短板，提高农村生活垃圾处理减量化、资源化和无害化水平。受益人口2000余人。</t>
  </si>
  <si>
    <t>新田村农户参与项目建设，村民代表参与项目实施过程中施工质量和资金使用的监督。通过采用“户集、村收、镇转运、区处理”城乡一体化的垃圾处理模式，建立垃圾处理财政保障机制，探索农村生活垃圾治理服务外包，完善农村生活垃圾无害化处理保障体系。</t>
  </si>
  <si>
    <t>完成垃圾分类收集厢房96㎡的建设，含垃圾四分类投放，垃圾集中清运暂存、垃圾分类实施冲洗、可回收垃圾暂存、有害垃圾暂存、环卫设施存放以及环卫工人休息室等、室内外装饰、给排水及电安装。</t>
  </si>
  <si>
    <t>1.完成垃圾分类厢房96㎡的建设，含垃圾四分类投放，垃圾集中清运暂存、垃圾分类实施冲洗、可回收垃圾暂存、有害垃圾暂存、环卫设施存放以及环卫工人休息室等、室内外装饰、给排水及电安装。2.完成垃圾分类设施的采购及安装。3.完成垃圾分类广告制作。4.完成垃圾分类宣传壁画制作。</t>
  </si>
  <si>
    <t xml:space="preserve">
项目资金35万元</t>
  </si>
  <si>
    <t>项目建成后，将进一步提升农村生活垃圾处理能力，补齐基础设施建设短板，以及垃圾清运设施，带贫增收5000元/年</t>
  </si>
  <si>
    <t>受益群众约600余户，2400余人。</t>
  </si>
  <si>
    <t>持续年限≥3年</t>
  </si>
  <si>
    <t>脱贫人口满意度≥95%</t>
  </si>
  <si>
    <t>万东镇人民政府</t>
  </si>
  <si>
    <t>陈春银</t>
  </si>
  <si>
    <t>15923186321</t>
  </si>
  <si>
    <t>万盛经开区2022年关坝镇凉风村智慧养鱼项目</t>
  </si>
  <si>
    <t>水产养殖业发展</t>
  </si>
  <si>
    <r>
      <rPr>
        <sz val="8"/>
        <rFont val="宋体"/>
        <charset val="134"/>
      </rPr>
      <t>1.基础设施建设：土方开挖230m³、新建竖井4个。2.养殖设施设备建设:购置镀锌板圆桶（规格：6米直径，高度1.8米）8个、安装国标三叶罗茨风机2台、配备发电机组(后备电力)1套、安装智能化鱼塘管家1套、安装溶氧测定仪（荧光法）2台、安装进水系统1套、排水系统1套、曝气系统1套、步道（透水砖）240</t>
    </r>
    <r>
      <rPr>
        <sz val="8"/>
        <rFont val="SimSun"/>
        <charset val="134"/>
      </rPr>
      <t>㎡</t>
    </r>
    <r>
      <rPr>
        <sz val="8"/>
        <rFont val="宋体"/>
        <charset val="134"/>
      </rPr>
      <t>、人工（设备调试安装）、水泥石粉砖等材料1项。3.特种鱼养殖投入：购置鲈鱼苗1065斤、黄辣丁苗1045斤、鲈鱼饲料5吨、黄辣丁饲料4吨。</t>
    </r>
  </si>
  <si>
    <t>带动村集体经济发展，稳定增收16万元，解决10余名群众就业问题，务工增收5000元/年</t>
  </si>
  <si>
    <t>20余名农户参与项目建设，村民代表参与项目实施过程中施工质量和资金使用的监督，提供就业岗位10个，务工增收5000元/年</t>
  </si>
  <si>
    <t>完成凉风村智慧养鱼项目建设</t>
  </si>
  <si>
    <t>当年开工当年完工率100%</t>
  </si>
  <si>
    <t>基础设施建设15万元，养殖设施设备购置安装10万元，购买鱼苗5万</t>
  </si>
  <si>
    <t>带动村集体经济发展，项目实施后使村集体经济增收。</t>
  </si>
  <si>
    <t>项目建成后，减少凉风村土地闲置，改善渔业生产条件，促进凉风村渔业产业化调整，提升凉风生态鱼品质。</t>
  </si>
  <si>
    <t>受益脱贫户满意度90%</t>
  </si>
  <si>
    <t>万盛经开区民宗侨台办</t>
  </si>
  <si>
    <t>初定50%用于村集体经济发展，30%用于再生产，20%用于支持监测对象。</t>
  </si>
  <si>
    <t>吴洪亮</t>
  </si>
  <si>
    <t>48357711</t>
  </si>
  <si>
    <t>万盛经开区2022年黑山镇鱼子村万家山苗族聚居点基础设施建设项目</t>
  </si>
  <si>
    <t>村基础设施</t>
  </si>
  <si>
    <t>一是硬化生产便道约410米、宽3米、厚0.15米；
二是新建一个路边农副产品临时交易点：长6米、宽1.8米、高2.9米（其中：场地平整21㎡、粹石基础厚0.1米、C25混凝土厚0.1米）。</t>
  </si>
  <si>
    <t>鱼子村</t>
  </si>
  <si>
    <t>完善鱼子村万家山脱贫户4户10人和一般农户19户114人基础配套设施，改善群众生活生产条件</t>
  </si>
  <si>
    <t>鱼子村万家山苗族聚集点19户114人参与项目建设和监管，在解决群众出行方便基础上，改善少数民族同胞的居住环境，增强当地群众万家山苗家刺绣、芦笙、苗木盆栽等特色技艺的传播和创收，促进少数民族致富能力提升。</t>
  </si>
  <si>
    <t>新建水泥入户便道300M*3.5M，围绕苗族农家院坝硬化、房前屋后排水沟、堡坎、家禽小圈整治等</t>
  </si>
  <si>
    <t>新建水泥入户便道300M*3.5M，19户苗族农家的院坝整治</t>
  </si>
  <si>
    <t>项目总投资20万元，其中一是硬化生产便道约410米、宽3米、厚0.15米，每米390元，所需资金158402元；
二是新建一个路边农副产品临时交易点：长6米、宽1.8米、高2.9米（其中：场地平整21㎡、粹石基础厚0.1米、C25混凝土厚0.1米），所需资金24000元；三是其它费用（监理费、审计费、税费)17598元。</t>
  </si>
  <si>
    <t>受益群众19户114人，受益脱贫户3户8人</t>
  </si>
  <si>
    <t>持续年限≥10年</t>
  </si>
  <si>
    <t>万盛经开区统战部（民宗侨台办）</t>
  </si>
  <si>
    <t>蒋鹏程</t>
  </si>
  <si>
    <t>48269763</t>
  </si>
  <si>
    <t>万盛经开区妇联2022年“巾帼创业就业示范基地”项目</t>
  </si>
  <si>
    <t>创业奖补</t>
  </si>
  <si>
    <t>扶持巾帼创业就业示范基地2个，改造或修补基地基础设施设备，示范带动妇女群众积极投身创业就业，促进妇女增收。</t>
  </si>
  <si>
    <t>在全区8镇走访调研征集女性注册法人创业的基地自愿申报（脱贫户优先）</t>
  </si>
  <si>
    <t>该项目实施，扶持巾帼创业就业示范基地建设，示范带动周边妇女群众投身创业就业，提升妇女创业就业能力，促进妇女增收。项目验收合格后采取以奖代补的形式拨付基地。</t>
  </si>
  <si>
    <t>基地为周边妇女开展技能培训、提供就业、技术推广、代销产品、暖心关爱等服务20人次以上，受益脱贫户妇女6人次以上，带动妇女就近务工。</t>
  </si>
  <si>
    <t>1.基地为妇女开展技能培训、提供就业、技术推广、市场信息、代销产品、暖心关爱等服务至少20人次，受益脱贫户妇女6人次以上。                   2.基地制作标志牌1个、宣传栏1处，展示基地帮扶情况。</t>
  </si>
  <si>
    <t>项目资金6万元</t>
  </si>
  <si>
    <t>示范带动妇女积极创业就业，促进妇女增收。</t>
  </si>
  <si>
    <t>该项目实施，能扩大巾帼创业就业基地的示范引领作用，提升妇女创业就业能力，促进妇女增收。</t>
  </si>
  <si>
    <t>受益群众满意度90%以上</t>
  </si>
  <si>
    <t>万盛经开区妇联</t>
  </si>
  <si>
    <t>区妇联</t>
  </si>
  <si>
    <t>50户150人</t>
  </si>
  <si>
    <t>鲁安静</t>
  </si>
  <si>
    <t>万盛经开区妇联家风家教实践基地建设项目</t>
  </si>
  <si>
    <t>乡村治理和精神文明 建设</t>
  </si>
  <si>
    <t>农村精神文明建设</t>
  </si>
  <si>
    <t>打造家风家教实践基地2个，树立农村家风家教新风尚。</t>
  </si>
  <si>
    <t>南桐镇王家坝村、金桥镇马头桥村</t>
  </si>
  <si>
    <t>促进农村家风家教精神文明建设，引导村民形成良好家风，提升家庭文明素养。</t>
  </si>
  <si>
    <t xml:space="preserve">  群众参与项目建设和项目监督，通过项目实施改善农村家风家教，提升乡村治理和精神文明建设水平。             </t>
  </si>
  <si>
    <t>打造家风家教实践基地2个，树立农村家风家教新风尚。每个基地开展家风家教实践活动不少于4次，活动服务人数不少于210人次。</t>
  </si>
  <si>
    <t>基地开展家风家教实践活动不少于4次，活动服务人数不少于210人次。</t>
  </si>
  <si>
    <t>项目资金20万元</t>
  </si>
  <si>
    <t>受益人口≥500人</t>
  </si>
  <si>
    <t>促进农村家风家教精神文明建设，提升家庭文明素养</t>
  </si>
  <si>
    <t>万盛经开区2021年关坝镇关家槽水厂管网延伸工程</t>
  </si>
  <si>
    <t>农村基础设施
（含产业配套基础设施）</t>
  </si>
  <si>
    <t xml:space="preserve">（一）新建供水管道。
新建供水管道30606m。
（二）新建管道附属设施。
新建闸阀井及安装闸阀32个，新建1m3减压池5座，新建三角警示桩240个，设置镇支墩261座，水表前安装DN15球阀347个，DN15水表347块。
（三）调节构筑物工程。新建高位水池1座，有效容积为200m3。
</t>
  </si>
  <si>
    <t>续建</t>
  </si>
  <si>
    <t>关坝镇双坝村</t>
  </si>
  <si>
    <t>受益人口数脱贫户59余人</t>
  </si>
  <si>
    <t>19余户脱贫户参与项目建设，村民代表参与项目实施过程中施工质量和资金使用的监督，项目的实施将改善脱贫户的生产生活条件。</t>
  </si>
  <si>
    <t>1.新建供水管道。
新建供水管道30606m。2.新建管道附属设施。
新建闸阀井及安装闸阀32个，新建1m3减压池5座，新建三角警示桩240个，设置镇支墩261座，水表前安装DN15球阀347个，DN15水表347块。
3.调节构筑物工程。新建高位水池1座，有效容积为200m3。</t>
  </si>
  <si>
    <t xml:space="preserve">（一）新建供水管道。
新建供水管道30606m。（二）新建管道附属设施。
新建闸阀井及安装闸阀32个，新建1m3减压池5座，新建三角警示桩240个，设置镇支墩261座，水表前安装DN15球阀347个，DN15水表347块。
（三）调节构筑物工程。新建高位水池1座，有效容积为200m3。
</t>
  </si>
  <si>
    <t>补助标准275万元</t>
  </si>
  <si>
    <t>解决极端天气下1500余名农户饮水保障问题，其中脱贫户59余人</t>
  </si>
  <si>
    <t>受益脱贫人口数≥59人</t>
  </si>
  <si>
    <t>脱贫人口满意度≥99%</t>
  </si>
  <si>
    <t>万盛经开区水利局</t>
  </si>
  <si>
    <t>重庆市万盛经开区水利水电及移民服务中心</t>
  </si>
  <si>
    <t>2022.05</t>
  </si>
  <si>
    <t>张晶</t>
  </si>
  <si>
    <t>万盛经开区2022年南桐镇桐梓沟片区供水管网改造工程</t>
  </si>
  <si>
    <t>生活条件改善</t>
  </si>
  <si>
    <t>解决安全饮水</t>
  </si>
  <si>
    <t>（1）民权村配水管网改造工程：新建或改造配水二、三级主管网全长共计17720m。（2）桐梓沟水厂沟扁抽水泵站改造工程：沟扁抽水泵站需更换多级离心泵2台（一用一备），型号为D30-30×3，以及配套自耦降压启动控制柜1台与新安装多级离心泵配套使用，在新建泵房内设配电柜1套。（3）桐梓沟水厂新田湾抽水泵站改造工程
新田湾抽水泵站需更换多级离心泵2台（一用一备），型号为D15-25×5，以及配套自耦降压启动控制柜1台与新安装多级离心泵配套使用，在新建泵房内设配电柜1套。（4）营寨村一户一表改造工程：对营寨村“一户一表”实施改造，每户增设表前专用阀1个。</t>
  </si>
  <si>
    <t>南桐镇民权村、营寨村</t>
  </si>
  <si>
    <t>项目建设完成后，保障民权村和营寨村受益群众570户1476人饮水安全，其中脱贫户14户30人。</t>
  </si>
  <si>
    <t>30余名党员、村民代表和脱贫户户参与项目选择、实施和监督，保障民权村和营寨村受益群众570户1476人饮水安全，其中脱贫户14户30人。</t>
  </si>
  <si>
    <t>完成供水管网建设</t>
  </si>
  <si>
    <t>改造老旧供水管网46km。</t>
  </si>
  <si>
    <t>管网改造及平均成本约120元/米</t>
  </si>
  <si>
    <t>解决极端天气下1476余名农户饮水保障问题，其中脱贫户30余人</t>
  </si>
  <si>
    <t>受益脱贫人口数≥30人</t>
  </si>
  <si>
    <t>重庆市万盛区利民水利电力有限责任公司</t>
  </si>
  <si>
    <t>2022.12</t>
  </si>
  <si>
    <t>万盛经开区关坝镇2022年爱心公益积分超市项目</t>
  </si>
  <si>
    <t>乡村治理和精神文明建设</t>
  </si>
  <si>
    <t>推进“积分制”“清单式”等管理方式</t>
  </si>
  <si>
    <t>建设并运行爱心公益积分超市1个：1.爱心公益积分超市门牌、制度上墙，包含文字字模及相关辅材等；2.室内外墙面、地板装修，对室内外墙面进行装饰，喷乳胶漆等装修装饰；3.超市运营设备购置，购买积分管理电脑、货架、包裹架、运营设备等；4.购置菜油、牙膏、抽纸等积分兑换物品。积极调动村民投身产业发展、参加公益劳动、参与村容村貌整治的积极性。</t>
  </si>
  <si>
    <t>激发群众参与乡村振兴的内生动力，充分发挥“爱心公益积分超市”在乡村振兴工作中的正向激励作用，积极调动村民投身产业发展、参加公益劳动、参与村容村貌整治的积极性，受益农户400余户1700余人，其中脱贫户78户198人。</t>
  </si>
  <si>
    <t>400余户农户参与项目建设，村民代表参与项目实施过程中施工质量和资金使用的监督，项目的实施将改善农户生活习惯，提振精气神。</t>
  </si>
  <si>
    <t>建设并运营爱心公益积分超市试点1个</t>
  </si>
  <si>
    <t>对爱心公益超市门头进行改装，添置货架、双屏一体机等设备，购置积分兑换用品</t>
  </si>
  <si>
    <t>项目总投资10万元</t>
  </si>
  <si>
    <t>带动400余户农户增收7万余元。</t>
  </si>
  <si>
    <t>积极调动村民投身产业发展、参加公益劳动、参与村容村貌整治的积极性，提升乡村治理水平。</t>
  </si>
  <si>
    <t>1600</t>
  </si>
  <si>
    <t>刘帆</t>
  </si>
  <si>
    <t>48357935</t>
  </si>
  <si>
    <t>万盛经开区关坝镇2022年凉风村产业路建设项目</t>
  </si>
  <si>
    <t>产业路、资源路、旅游路建设</t>
  </si>
  <si>
    <t>硬化农业生产便道6500米（3.5米宽的720米、1米宽的5780米）；砌筑片石堡坎150立方米；机械挖土石方112立方米；敷设32PE水管4294米；50PE水管2500米；63PE水管332米；90PE水管1400米。</t>
  </si>
  <si>
    <t>改善1500亩产业园的生产条件，减少翻耕、修剪、施肥等日常管护的劳作强度，利于机械化操作，节省劳力，亩减少投资1200元/年以上。提高游客采摘便捷度，助推农副产品销售，确保扶贫产业稳定持续发展。受益人口数为100人，其中脱贫户和监测对象人口数为40人。</t>
  </si>
  <si>
    <t>20余名农户参与项目建设实现就近务工，其中3户脱贫户务工，户均增收5000元及以上。村民代表参与项目监管，项目的实施将改善农户的生产生活条件。</t>
  </si>
  <si>
    <t>新建农业生产便道6500米，修复水毁便道150米，新建水管8526米。</t>
  </si>
  <si>
    <t>农业生产路720米，230400元；生产便道5780米，346800元；砌筑片石堡坎150m³，45000元；新建水管8526米，139785元；机械挖土石方112m³，3360元；项目实施过程聘请监理费用及结算审计费用11000元</t>
  </si>
  <si>
    <t>可降低投资成本1200元/年/亩以上。</t>
  </si>
  <si>
    <t>可带动农户务工增收30万元，游客赏花摘果更加便捷，提升乡村旅游人气。20余名农户参与项目建设实现就近务工，其中3户脱贫户务工，户均增收5000元及以上。</t>
  </si>
  <si>
    <t>万盛经开区关坝镇2022年农村基础设施整治</t>
  </si>
  <si>
    <t>更换水泥仿木护栏160m，M7.5水泥砂浆砌砖砌体130m³，更换防腐木栈道地板651.32㎡，防腐木栈道地板养护800㎡，更换防腐木栏杆400m，C30硬化道路长29m，更换导示牌标志标牌60块，制作宣传栏2块。</t>
  </si>
  <si>
    <t>改扩建</t>
  </si>
  <si>
    <t>关坝镇凉风村、坪坝村</t>
  </si>
  <si>
    <t>修缮农村基础设施完善功能，促进农旅融合发展，改善周边120户300余人，其中脱贫户和监测对象80人生产生活条件，带动114户农家乐增收。带动20余名农户务工增收5万元以上，其中带动3户脱贫户务工，户均增收5000元及以上。</t>
  </si>
  <si>
    <t>带动20余名农户务工参与项目建设实现就近务工增收5万元以上，其中带动3户脱贫户务工，户均增收5000元及以上，村民代表参与项目监督，项目的实施将改善农户的生产生活条件。</t>
  </si>
  <si>
    <t>完成基础设施整治</t>
  </si>
  <si>
    <t>更换水泥仿木护栏160m，60800元；M7.5水泥砂浆砌砖砌体130m³，57850元；更换防腐木栈道地板651.32㎡，117237.6元；防腐木栈道地板养护800㎡，40000元；更换防腐木栏杆400m，80000元；C30硬化道路长29m，20955元；更换导示牌标志标牌60块，21000元；制作宣传栏2块，7000元。</t>
  </si>
  <si>
    <t>带动农户务工增收5万元，同时带动周边农家乐增收。</t>
  </si>
  <si>
    <t>改善周边120户300余人人居环境，促进农旅融合，提升乡村旅游人气。</t>
  </si>
  <si>
    <t>万盛经开区关坝镇2022年培训项目</t>
  </si>
  <si>
    <t>以工代训</t>
  </si>
  <si>
    <t>1.衔接资金使用管理专题培训；2.巩固拓展脱贫攻坚成果同乡村振兴有效衔接政策业务培训；3.乡村治理积分制专题培训；4.生态鱼养殖技术培训。</t>
  </si>
  <si>
    <t>关坝镇各村</t>
  </si>
  <si>
    <t>以培训为抓手，通过理论教学、现场操作手段，激发农村基层干部群众（100人）干事创业的积极性、主动性和创造性，促进产业提质增效和农民致富增收，坚决守牢守好脱贫攻坚成果，有力有序推动乡村全面振兴各项工作</t>
  </si>
  <si>
    <t>100余名干部群众参与项目建设，项目的实施将改促进产业提质增效和农民致富增收，坚决守牢守好脱贫攻坚成果，有力有序推动乡村全面振兴各项工作</t>
  </si>
  <si>
    <t>培训基层干部群众100人</t>
  </si>
  <si>
    <t>培训成本150元/人</t>
  </si>
  <si>
    <t>掌握实用技能，增长就业能力，为家庭增收</t>
  </si>
  <si>
    <t>受益人口≥100人</t>
  </si>
  <si>
    <t>万盛经开区关坝镇2022年脱贫户及监测户产业奖励补助项目</t>
  </si>
  <si>
    <t>参照《万盛经开区建档立卡贫困户产业奖励补助办法（试行）》，对全镇466户脱贫户中发展产业的脱贫户进行奖励，奖励资金根据验收结果，据实奖励。</t>
  </si>
  <si>
    <t>支持466户脱贫户中有劳动能力的脱贫户且有意愿的发展产业，进一步激发脱贫群众内生动力。</t>
  </si>
  <si>
    <t>通过奖励补助，提升脱贫户自身发展能力，带动脱贫户稳定增收。</t>
  </si>
  <si>
    <t>支持466户脱贫户中有产业发展意愿发展产业，并据实进行奖励补助。</t>
  </si>
  <si>
    <t>奖励补助脱贫户≥300户</t>
  </si>
  <si>
    <t>补助标准到位100%</t>
  </si>
  <si>
    <t>增加发展产业的脱贫户及监测户家庭收入≤2000元</t>
  </si>
  <si>
    <t>巩固脱贫攻坚成果，促进申请产业发展的贫困群众发展产业增收,增强脱贫户干事创业的主动性。</t>
  </si>
  <si>
    <t>修改</t>
  </si>
  <si>
    <t>万盛经开区关坝镇兴隆村2022年犀牛湾休闲农业示范园提升改造项目</t>
  </si>
  <si>
    <t>小型农田水利设施建设</t>
  </si>
  <si>
    <t>1.整治588立方米蓄水塘一口，整治168立方米蓄水池一口，新建72立方米蓄水池一口；2.铺设观光步道防滑渗水砖45平方米，路面趟底6.16立方米，修复水毁堡坎18.5立方米，修复水毁路面4.2立方米，新修生产便道200米。</t>
  </si>
  <si>
    <t>关坝镇兴隆村</t>
  </si>
  <si>
    <t>改善30亩产业园的生产条件，提高游客采摘便捷度，助推农副产品销售。建设过程中带动务工3人增收2000元/年</t>
  </si>
  <si>
    <t>5余名农户参与项目建设，村民代表参与项目实施过程中施工质量和资金使用的监督，项目的实施将改善农户的生产生活条件</t>
  </si>
  <si>
    <t>改善30亩产业园的生产条件，提高游客采摘便捷度，助推农副产品销售</t>
  </si>
  <si>
    <t>整治588立方米蓄水塘一口，整治168立方米蓄水池一口，新建72立方米蓄水池一口；铺设观光步道防滑渗水砖45平方米，路面趟底6.16立方米，修复水毁堡坎18.5立方米，修复水毁路面4.2立方米，新修生产便道200米。</t>
  </si>
  <si>
    <t>整治蓄水池两口9.71万元；新建蓄水池一口4.66万元；观光步道防滑渗水砖铺设45㎡,0.59万元；水池旁路面趟底6.16m³,0.32万元；水毁堡坎修复18.5m³，0.93万元；水毁路面修复4.2m³，0.22万元；生产便道16m³，0.84万元</t>
  </si>
  <si>
    <t>建设过程中带动务工3人增收2000元/年。</t>
  </si>
  <si>
    <t>带动农旅融合发展，提高农产品附加值</t>
  </si>
  <si>
    <t>万盛经开区石林镇庙坝村2022年脱贫产业巩固提升项目</t>
  </si>
  <si>
    <t>种植业基地</t>
  </si>
  <si>
    <t xml:space="preserve"> 1.对庙坝村松树坡社150亩蜂糖李示范点和庙坝村非示范点脱贫户77亩蜂糖李进行统一管护含春季、秋季（4月至11月）管护，包括压枝、拉枝、施肥、除虫、施药等。2.新建100m³冻库一座。3.安装蜂糖李示范基地防护网4223m。</t>
  </si>
  <si>
    <t>石林镇
庙坝村</t>
  </si>
  <si>
    <t xml:space="preserve">    巩固提升脱贫产业，完成227亩蜂糖李管护；新建脱贫产业冷链设施；安装脱贫产业蜂糖李防护网，防止禽畜、人为等因素对果园损坏造成的经济损失。受益群众56户210人，其中脱贫户26户96人，项目建成后，预计户均可增收1000元以上。</t>
  </si>
  <si>
    <t xml:space="preserve">   群众可参与项目建设和监管。冻库建成后可减少生鲜蔬果损失，减少群众经济损失；防护网的安装可对果园进行有效保护，减少人为损失增加群众收入；同时农户能通过产业管护、务工等形式参与，带动增收。受益群众56户210人，其中脱贫户26户96人，项目建成后，预计户均可增收1000元以上。</t>
  </si>
  <si>
    <t xml:space="preserve">    1.完成227亩蜂糖李春秋两季管护
    2.建成100m³冻库1座
    3.安装蜂糖李示范基地防护网4223m</t>
  </si>
  <si>
    <t>验收合格率=100%</t>
  </si>
  <si>
    <t>当年开工当年完工率=100%</t>
  </si>
  <si>
    <t>蜂糖李管护投入资金32.154万元，基础配套设施建设投入资金30.846万元）</t>
  </si>
  <si>
    <t>减少生鲜食品的损失和人为损失。227亩蜂糖李，预计总产值达90.8万元。</t>
  </si>
  <si>
    <t>可提供10余个季节性工作岗位，带动脱贫村农户增加13万余元务工收入。</t>
  </si>
  <si>
    <t>工程设计使用年限≥5年</t>
  </si>
  <si>
    <t>受益脱贫人口满意度≥95%</t>
  </si>
  <si>
    <t>2022年
2月</t>
  </si>
  <si>
    <t>2022年
11月</t>
  </si>
  <si>
    <t>—</t>
  </si>
  <si>
    <t xml:space="preserve">    收入50%用于冻库运行维护，50%用于村级公益事业建设。</t>
  </si>
  <si>
    <t>雷亚波</t>
  </si>
  <si>
    <t>15025376141</t>
  </si>
  <si>
    <t>万盛经开区石林镇星台村2022年农业生产便道建设项目</t>
  </si>
  <si>
    <t>产业路</t>
  </si>
  <si>
    <t>1、硬化农业生产便道3149米，其中:3米宽便道2871米，采用C25混凝土浇筑，厚度0.15米；3.5米宽便道225米，采用C25混凝土浇筑，厚度0.2米；4米宽便道53米，采用C25混凝土浇筑，厚度0.2米；
2、修建会车坝4个，共计30平方米，采用C25混凝土硬化，厚度0.15米；
3、修建片石堡坎36立方米。</t>
  </si>
  <si>
    <t>石林镇
星台村</t>
  </si>
  <si>
    <t>夯实农业产业发展基础设施，为550亩土地配套农机通行道路，方便周边75户303余人农户，脱贫户10户33人发展农业生产，直接带动就近务工20余人，可增加务工收入30万余元</t>
  </si>
  <si>
    <t>可参与项目建设和项目监管，带动15余人就近务工，方便周边303余人农业生产，其中涉及脱贫户10户33人，直接带动就近务工20余人，可增加务工收入30万余元</t>
  </si>
  <si>
    <t>硬化农业生产便道3149米，其中:3米宽便道2871米，采用C25混凝土浇筑，厚度0.15米；3.5米宽便道225米，采用C25混凝土浇筑，厚度0.2米；4米宽便道53米，采用C25混凝土浇筑，厚度0.2米；修建会车坝4个，共计30平方米，采用C25混凝土硬化，厚度0.15米；修建片石堡坎36立方米。</t>
  </si>
  <si>
    <t>硬化产业道路3149米，会车坝30平方米，堡坎36立方米</t>
  </si>
  <si>
    <t>硬化农业生产便道3149m，其中 3m宽便道2871m813928.5元，3.5m宽便道225m99225元，4m宽便道53m26712元；修建片石堡坎36m3，13320元; 土方清理30m3，1050元；硬化回车坝4个30m2，2835元。</t>
  </si>
  <si>
    <t>方便农产品运输，降低生产成本约15万元；直接带动15余人就近务工，增加务工收入约19万余元</t>
  </si>
  <si>
    <t>为550亩土地完善农机通行道路，降低生产成本，增加生产收入。解决就近务工15余人。</t>
  </si>
  <si>
    <t>乡村振兴局</t>
  </si>
  <si>
    <t>万盛经开区石林镇庙坝村2022年罗簧沟高山生态农产品示范园建设项目</t>
  </si>
  <si>
    <t>1.新修生产便道2000m，宽1m，基础开挖土石方约1200m³；
2.安装围牛网500m；
3.新修灌溉设施，包含2m³集水井1个、50m³蓄水池1个、PE90管300m、PE50管500m。</t>
  </si>
  <si>
    <t xml:space="preserve">   项目建成投入运营后，38户农户及4户脱贫户参与项目建设和项目监管，将带动脱贫村农户增加务工收入23万余元，产生农旅融合产业产值50万余元，</t>
  </si>
  <si>
    <t xml:space="preserve"> 项目建成投入运营后，38户农户及4户脱贫户参与项目建设和项目监管，将带动脱贫村农户增加务工收入23万余元，产生农旅融合产业产值50万余元，</t>
  </si>
  <si>
    <t>完成新修生产便道2000m，；安装围牛网500m；新修2m³集水井1个、50m³蓄水池1个，安装PE90管300m、PE50管500m。</t>
  </si>
  <si>
    <t xml:space="preserve">   当年开工当年完工率=100%</t>
  </si>
  <si>
    <t>1.新修生产便道2000m，宽1m，基础开挖土石方约1200m³，22.836万元；2.安装围牛网500m，2.5万元；3.新修灌溉设施，包含2m³集水井1个、50m³蓄水池1个、PE90管300m、PE50管500m，5.33万元。</t>
  </si>
  <si>
    <t xml:space="preserve">   有利于降低生产成本，可提供10余个工作岗位，增加务工收入10万元以上。</t>
  </si>
  <si>
    <t xml:space="preserve">  流转盘活土地100余亩，惠及农户34户；打造庙坝村农业产业新品牌，全力推进庙坝产业振兴。</t>
  </si>
  <si>
    <t>受益农户满意度≥95%</t>
  </si>
  <si>
    <t>2022年
12月</t>
  </si>
  <si>
    <t>万盛经开区石林镇2022年脱贫户和监测户产业奖励补助项目</t>
  </si>
  <si>
    <t xml:space="preserve">    参照《万盛经开区建档立卡脱贫户产业奖励补助办法（试行）》，对全镇199户脱贫户、2户监测户中发展产业的脱贫户进行奖励，奖励资金根据验收结果，据实奖励。</t>
  </si>
  <si>
    <t>石林镇</t>
  </si>
  <si>
    <t xml:space="preserve">    支持199户脱贫户、2户监测户中有劳动能力的且有意愿的发展产业，进一步激发脱贫群众内生动力。</t>
  </si>
  <si>
    <t xml:space="preserve">  通过奖励补助，提升脱贫户自身发展能力，带动脱贫户稳定增收。356名群众参与项目监督、项目实施。</t>
  </si>
  <si>
    <t xml:space="preserve">    支持199户脱贫户、2户监测户中有产业发展意愿发展产业，并据实进行奖励补助。</t>
  </si>
  <si>
    <t xml:space="preserve">    奖励补助脱贫户≤199户，监测户≤2户</t>
  </si>
  <si>
    <t xml:space="preserve">    有发展产业的脱贫户补助覆盖率=100%</t>
  </si>
  <si>
    <t xml:space="preserve">    补助资金及时兑付率=100%</t>
  </si>
  <si>
    <t xml:space="preserve">    奖励标准≤2000元/户</t>
  </si>
  <si>
    <t xml:space="preserve">   增加发展产业的脱贫户户均家庭经营性收入≥3000元</t>
  </si>
  <si>
    <t xml:space="preserve">   巩固脱贫攻坚成果，促进申请产业发展的贫困群众发展产业增收,增强脱贫户干事创业的主动性。</t>
  </si>
  <si>
    <t>受益脱贫人口和监测对象满意度≥95%</t>
  </si>
  <si>
    <t>2022年
3月</t>
  </si>
  <si>
    <t>万盛经开区石林镇2022年实用技术培训项目</t>
  </si>
  <si>
    <t>组织具备劳动能力，有旅游服务产业发展意愿的农村人口，其中脱贫户（监测对象）占比不少于50%，2期80人次培训</t>
  </si>
  <si>
    <t xml:space="preserve">石林镇 </t>
  </si>
  <si>
    <t>切实提高参训人员创业就业能力，为增收提供技术保障。63名群众参与项目监督、项目实施。</t>
  </si>
  <si>
    <t>完成培训2期。</t>
  </si>
  <si>
    <t>有培训意愿的脱贫人口、监测对象覆盖率=100%</t>
  </si>
  <si>
    <t>完成培训率=100%</t>
  </si>
  <si>
    <t>培训7645元/期</t>
  </si>
  <si>
    <t>对农户进行相关专业技能培训，有效促进农户掌握乡村旅游业发展所必需的服务技能和专业思维，帮助其进一步享受我镇旅游业发展红利，实现增收致富，助推我镇农旅融合事业提档升级、我镇乡村产业振兴向纵深推进</t>
  </si>
  <si>
    <t>为有创业就业意愿的脱贫户、监测对象提供服务，提升创业就业能力，为增收提供技术保障。</t>
  </si>
  <si>
    <t>万盛经开区石林镇2022年人居环境整治项目</t>
  </si>
  <si>
    <t>整治排水沟1090.7m；硬化入户便道和车行道路980m，新建人行便道325m；修复和硬化院坝435.78㎡；整治厕所10个，厨房5个，柴房40㎡，鸡圈4.5㎡；新建家禽围栏395m；路面堡坎修复、公共区域排危等</t>
  </si>
  <si>
    <t>石林镇 星台村、庙坝村、石鼓村、茶园村、农林村</t>
  </si>
  <si>
    <t>为脱贫户、监测户、低保户、残疾户等55余户360余人农户整治排水沟、厨房、硬化院坝，整治公共区域环境，硬化入户道路等，提升人居环境</t>
  </si>
  <si>
    <t>农户参与项目前期设计，项目建设过程监督，农户通过项目建设可以改善人居环境，14名农户参与项目监督、项目实施，通过务工，人均能增加收入约4000元。</t>
  </si>
  <si>
    <t>整治排水沟、厨房、硬化院坝，整治公共区域环境，硬化入户道路等。</t>
  </si>
  <si>
    <t>整治排水沟1090.7m，11.62502万元；道路整治13.1117万元；修复和硬化院坝435.78㎡；整治厕所10个2.7万元，厨房5个1.4484万元，圈舍整治1.2625万元；院坝整治2.75998万元，公共区域排危1.0954万元</t>
  </si>
  <si>
    <t>可有效改善困难群众的人居环境，降低生活生产成本，带动10余人务工增收5万元以上</t>
  </si>
  <si>
    <t>有效改善农户人居环境，提升农户精神面貌。</t>
  </si>
  <si>
    <t>受益农户度≥97%</t>
  </si>
  <si>
    <t>2022年3月</t>
  </si>
  <si>
    <t>2022年12月</t>
  </si>
  <si>
    <t>万盛经开区2022年石林镇茶园村羊肚菌种植基地提升改造项目</t>
  </si>
  <si>
    <t>新建钢架大棚20亩，采购烘干设备1套，采购真空包装机1套等。</t>
  </si>
  <si>
    <t>石林镇茶园村</t>
  </si>
  <si>
    <t>开荒土地20亩，搭建玻璃纤维棚，购置遮阳网、塑料膜，安装灌溉管网及喷淋设施6000米，购买菌种、棉毡、生产辅料等，每年保底可为茶园村带来6万元集体经济收入。羊肚菌采摘、加工、包装等可吸收2户巩固脱贫户在内的10户群众就地就近就业，并带动增收6000元/年以上。</t>
  </si>
  <si>
    <t>群众可全过程参与项目建设和监管。农户能通过获得技术培训、务工等形式参与，带动增收。羊肚菌采摘、加工、包装等可吸收2户巩固脱贫户在内的10户群众就地就近就业，并带动增收6000元/年以上。</t>
  </si>
  <si>
    <t>新建20亩钢架大棚；采购羊肚菌采购烘干设备1套，采购真空包装机1套。</t>
  </si>
  <si>
    <t>1新建钢架大棚20亩； 
2.采购羊肚菌采购烘干设备1套，采购真空包装机1套。</t>
  </si>
  <si>
    <t>开荒土地20亩2.4万元，搭建玻璃纤维棚36万元，购置遮阳网、塑料膜，安装灌溉管网及喷淋设施6000米3万元，购买菌种、棉毡、生产辅料等9.2万元</t>
  </si>
  <si>
    <t>钢架大棚建成后可减少羊肚菌产业受自然灾害的影响，提高羊肚菌产量；采购羊肚菌加工设备，可减少羊肚菌储存、运输过程中的损失，减少经济损失5万元以上.</t>
  </si>
  <si>
    <t>本项目可提供工作岗位5个，带动农户积极参与到羊肚菌产业发展中来；农户可通过务工、带动农户发展产业增收10万元以上。</t>
  </si>
  <si>
    <t>本项目可持续壮大茶园村集体经济，</t>
  </si>
  <si>
    <t>受益脱贫人口满意度≥98%</t>
  </si>
  <si>
    <t>2022年4月</t>
  </si>
  <si>
    <t>2022年11月</t>
  </si>
  <si>
    <t>50%用于村内公益设施建设，50%用于组织再生产。</t>
  </si>
  <si>
    <t>万盛经开区石林镇2022年茶树村肉牛养殖项目</t>
  </si>
  <si>
    <t>种植养殖加工服务</t>
  </si>
  <si>
    <t>新建牛棚200m2，购幼牛10头，新建粪污处理设施1套。</t>
  </si>
  <si>
    <t>石林镇茶树村</t>
  </si>
  <si>
    <t>建成牛棚200㎡、20m³粪污处理设施1口、30m³蓄水池1口、片石挡墙62.53m³，可解决固定生产务工2人，可实现年务工收入5万余元。</t>
  </si>
  <si>
    <t>项目建成后，可有效的提升茶树村肉牛养殖基地基础设施，提高肉牛产量，每年可解决固定生产务工2人，可实现年务工收入5万余元</t>
  </si>
  <si>
    <t>建成年出栏量50头的生态养殖场200m2。</t>
  </si>
  <si>
    <t>新建牛棚200㎡、20m³粪污处理设施1口、30m³蓄水池1口、片石挡墙62.53m³</t>
  </si>
  <si>
    <t>新建牛棚200㎡8万元、20m³粪污处理设施1口2.8万元、30m³蓄水池1口15120元、片石挡墙62.53m³23908元</t>
  </si>
  <si>
    <t>养殖场建成后，预计年出栏量50头，可获得经济收益50万元。</t>
  </si>
  <si>
    <t>本项目可带动当地就业2人。</t>
  </si>
  <si>
    <t>项目建成后，可在未来5年内为茶树村集体经济入股产业带来稳定的生产资料。</t>
  </si>
  <si>
    <t>万盛经开区石林镇2022年农林村高粱示范种植基地建设项目</t>
  </si>
  <si>
    <t>第一部分（基础配套设施建设）：耕种区土地平整100亩，新建生产便道700米、矩形沉沙井1口、排水沟165米；第二部分（人工管护）：人工管护100亩。</t>
  </si>
  <si>
    <t>石林镇农林村</t>
  </si>
  <si>
    <t>该项目的建设可解决建设务工10人，可增加务工收入6万以上。项目建成后，基地内可解决固定生产务工5人，每年可增加固定务工收入3万余元。该项目为村级集体经济建设项目，按亩产500斤计算，每年可为村级集体经济实现总产值10万元以上</t>
  </si>
  <si>
    <t>完成100亩高粱种植示范基地建设</t>
  </si>
  <si>
    <t>耕种区土地平整100亩，新建生产便道700米、矩形沉沙井1口、排水沟165米</t>
  </si>
  <si>
    <t>耕种区土地平整100亩6万元，新建生产便道700米9.563万元、矩形沉沙井1口0.15万元、排水沟165米1.815万元；人工管护100亩4.2万元；审计费0.3万元</t>
  </si>
  <si>
    <t>该项目的建设可解决建设务工10人，可增加务工收入6万以上。项目建成后，基地内可解决固定生产务工5人，每年可增加固定务工收入3万余元。该项目为村级集体经济建设项目，按亩产500斤计算，每年可为村级集体经济实现总产值10万元以上。</t>
  </si>
  <si>
    <t>本项目的实施可带动农林村农户积极投身到高粱种植中来，结合农林村集体经济发展产业，有利于形成生产、加工、销售为一体的产业链</t>
  </si>
  <si>
    <t>项目建成后，可在未来5年内为农林村集体经济入股产业带来稳定的生产资料。</t>
  </si>
  <si>
    <t>万盛经开区黑山镇2022年人居环境整治项目</t>
  </si>
  <si>
    <t>地坝硬化1134米、房屋排水沟整治180米、修建家禽圈舍90平方米、入户便道硬化1000米、砖砌小围墙80米。</t>
  </si>
  <si>
    <t>南门村</t>
  </si>
  <si>
    <t>改善脱贫群众2户6人及一般农户人38户159人居条件和环境卫生，切实改变脱贫户精神面貌，提升群众幸福指数</t>
  </si>
  <si>
    <t>195人参与工程建设和项目监管，改善2户脱贫户及38户一般农户生产生活条件。</t>
  </si>
  <si>
    <t>合格率100%</t>
  </si>
  <si>
    <t>完工及时率100%</t>
  </si>
  <si>
    <t>项目总投资20万元，其中一是地坝硬化1134米，每米60元，所需资金68040元；二是房屋排水沟整治180米，每米150元，所需资金27000元；三是修建家禽圈舍90平方米，每平方米300元，所需资金27000元；四是入户便道硬化1000米，每米70元，所需资金70000元；五是砖砌小围墙80米，每米100元，所需资金8000元。</t>
  </si>
  <si>
    <t>该项目的实施每年可增加每户养殖收入500元</t>
  </si>
  <si>
    <t>一般农户及脱贫户40户参与项目选择</t>
  </si>
  <si>
    <t>受益脱贫人口满意度98%以上</t>
  </si>
  <si>
    <t>巩固提升类</t>
  </si>
  <si>
    <t>万盛经开区2022年黑山镇生产生活便道建设项目</t>
  </si>
  <si>
    <r>
      <rPr>
        <sz val="8"/>
        <rFont val="宋体"/>
        <charset val="134"/>
      </rPr>
      <t>总计4065米，一是北门村长</t>
    </r>
    <r>
      <rPr>
        <sz val="8"/>
        <rFont val="方正仿宋_GBK"/>
        <charset val="134"/>
      </rPr>
      <t>820</t>
    </r>
    <r>
      <rPr>
        <sz val="8"/>
        <rFont val="宋体"/>
        <charset val="134"/>
      </rPr>
      <t>米、宽</t>
    </r>
    <r>
      <rPr>
        <sz val="8"/>
        <rFont val="方正仿宋_GBK"/>
        <charset val="134"/>
      </rPr>
      <t>0.6</t>
    </r>
    <r>
      <rPr>
        <sz val="8"/>
        <rFont val="宋体"/>
        <charset val="134"/>
      </rPr>
      <t>米、厚</t>
    </r>
    <r>
      <rPr>
        <sz val="8"/>
        <rFont val="方正仿宋_GBK"/>
        <charset val="134"/>
      </rPr>
      <t>0.2</t>
    </r>
    <r>
      <rPr>
        <sz val="8"/>
        <rFont val="宋体"/>
        <charset val="134"/>
      </rPr>
      <t>米（其中片石基础厚</t>
    </r>
    <r>
      <rPr>
        <sz val="8"/>
        <rFont val="方正仿宋_GBK"/>
        <charset val="134"/>
      </rPr>
      <t>0.1</t>
    </r>
    <r>
      <rPr>
        <sz val="8"/>
        <rFont val="宋体"/>
        <charset val="134"/>
      </rPr>
      <t>米，</t>
    </r>
    <r>
      <rPr>
        <sz val="8"/>
        <rFont val="方正仿宋_GBK"/>
        <charset val="134"/>
      </rPr>
      <t>C25</t>
    </r>
    <r>
      <rPr>
        <sz val="8"/>
        <rFont val="宋体"/>
        <charset val="134"/>
      </rPr>
      <t>混凝土厚</t>
    </r>
    <r>
      <rPr>
        <sz val="8"/>
        <rFont val="方正仿宋_GBK"/>
        <charset val="134"/>
      </rPr>
      <t>0.1</t>
    </r>
    <r>
      <rPr>
        <sz val="8"/>
        <rFont val="宋体"/>
        <charset val="134"/>
      </rPr>
      <t>米）；二是鱼子村长</t>
    </r>
    <r>
      <rPr>
        <sz val="8"/>
        <rFont val="方正仿宋_GBK"/>
        <charset val="134"/>
      </rPr>
      <t>2730</t>
    </r>
    <r>
      <rPr>
        <sz val="8"/>
        <rFont val="宋体"/>
        <charset val="134"/>
      </rPr>
      <t>米、宽</t>
    </r>
    <r>
      <rPr>
        <sz val="8"/>
        <rFont val="方正仿宋_GBK"/>
        <charset val="134"/>
      </rPr>
      <t>1</t>
    </r>
    <r>
      <rPr>
        <sz val="8"/>
        <rFont val="宋体"/>
        <charset val="134"/>
      </rPr>
      <t>米、厚</t>
    </r>
    <r>
      <rPr>
        <sz val="8"/>
        <rFont val="方正仿宋_GBK"/>
        <charset val="134"/>
      </rPr>
      <t>0.2</t>
    </r>
    <r>
      <rPr>
        <sz val="8"/>
        <rFont val="宋体"/>
        <charset val="134"/>
      </rPr>
      <t>米（其中片石基础厚</t>
    </r>
    <r>
      <rPr>
        <sz val="8"/>
        <rFont val="方正仿宋_GBK"/>
        <charset val="134"/>
      </rPr>
      <t>0.1</t>
    </r>
    <r>
      <rPr>
        <sz val="8"/>
        <rFont val="宋体"/>
        <charset val="134"/>
      </rPr>
      <t>米，</t>
    </r>
    <r>
      <rPr>
        <sz val="8"/>
        <rFont val="方正仿宋_GBK"/>
        <charset val="134"/>
      </rPr>
      <t>C25</t>
    </r>
    <r>
      <rPr>
        <sz val="8"/>
        <rFont val="宋体"/>
        <charset val="134"/>
      </rPr>
      <t>混凝土厚</t>
    </r>
    <r>
      <rPr>
        <sz val="8"/>
        <rFont val="方正仿宋_GBK"/>
        <charset val="134"/>
      </rPr>
      <t>0.1</t>
    </r>
    <r>
      <rPr>
        <sz val="8"/>
        <rFont val="宋体"/>
        <charset val="134"/>
      </rPr>
      <t>米）；三是鱼子村长</t>
    </r>
    <r>
      <rPr>
        <sz val="8"/>
        <rFont val="方正仿宋_GBK"/>
        <charset val="134"/>
      </rPr>
      <t>170</t>
    </r>
    <r>
      <rPr>
        <sz val="8"/>
        <rFont val="宋体"/>
        <charset val="134"/>
      </rPr>
      <t>米、宽</t>
    </r>
    <r>
      <rPr>
        <sz val="8"/>
        <rFont val="方正仿宋_GBK"/>
        <charset val="134"/>
      </rPr>
      <t>1.6</t>
    </r>
    <r>
      <rPr>
        <sz val="8"/>
        <rFont val="宋体"/>
        <charset val="134"/>
      </rPr>
      <t>米、厚</t>
    </r>
    <r>
      <rPr>
        <sz val="8"/>
        <rFont val="方正仿宋_GBK"/>
        <charset val="134"/>
      </rPr>
      <t>0.2</t>
    </r>
    <r>
      <rPr>
        <sz val="8"/>
        <rFont val="宋体"/>
        <charset val="134"/>
      </rPr>
      <t>米（其中片石基础厚</t>
    </r>
    <r>
      <rPr>
        <sz val="8"/>
        <rFont val="方正仿宋_GBK"/>
        <charset val="134"/>
      </rPr>
      <t>0.1</t>
    </r>
    <r>
      <rPr>
        <sz val="8"/>
        <rFont val="宋体"/>
        <charset val="134"/>
      </rPr>
      <t>米，</t>
    </r>
    <r>
      <rPr>
        <sz val="8"/>
        <rFont val="方正仿宋_GBK"/>
        <charset val="134"/>
      </rPr>
      <t>C25</t>
    </r>
    <r>
      <rPr>
        <sz val="8"/>
        <rFont val="宋体"/>
        <charset val="134"/>
      </rPr>
      <t>混凝土厚</t>
    </r>
    <r>
      <rPr>
        <sz val="8"/>
        <rFont val="方正仿宋_GBK"/>
        <charset val="134"/>
      </rPr>
      <t>0.1</t>
    </r>
    <r>
      <rPr>
        <sz val="8"/>
        <rFont val="宋体"/>
        <charset val="134"/>
      </rPr>
      <t>米）；四是长</t>
    </r>
    <r>
      <rPr>
        <sz val="8"/>
        <rFont val="方正仿宋_GBK"/>
        <charset val="134"/>
      </rPr>
      <t>345</t>
    </r>
    <r>
      <rPr>
        <sz val="8"/>
        <rFont val="宋体"/>
        <charset val="134"/>
      </rPr>
      <t>米（其中鱼子村200米、北门村145米）、宽</t>
    </r>
    <r>
      <rPr>
        <sz val="8"/>
        <rFont val="方正仿宋_GBK"/>
        <charset val="134"/>
      </rPr>
      <t>3</t>
    </r>
    <r>
      <rPr>
        <sz val="8"/>
        <rFont val="宋体"/>
        <charset val="134"/>
      </rPr>
      <t>米、厚</t>
    </r>
    <r>
      <rPr>
        <sz val="8"/>
        <rFont val="方正仿宋_GBK"/>
        <charset val="134"/>
      </rPr>
      <t>0.25</t>
    </r>
    <r>
      <rPr>
        <sz val="8"/>
        <rFont val="宋体"/>
        <charset val="134"/>
      </rPr>
      <t>米（其中片石基础厚</t>
    </r>
    <r>
      <rPr>
        <sz val="8"/>
        <rFont val="方正仿宋_GBK"/>
        <charset val="134"/>
      </rPr>
      <t>0.1</t>
    </r>
    <r>
      <rPr>
        <sz val="8"/>
        <rFont val="宋体"/>
        <charset val="134"/>
      </rPr>
      <t>米，</t>
    </r>
    <r>
      <rPr>
        <sz val="8"/>
        <rFont val="方正仿宋_GBK"/>
        <charset val="134"/>
      </rPr>
      <t>C25</t>
    </r>
    <r>
      <rPr>
        <sz val="8"/>
        <rFont val="宋体"/>
        <charset val="134"/>
      </rPr>
      <t>混凝土厚</t>
    </r>
    <r>
      <rPr>
        <sz val="8"/>
        <rFont val="方正仿宋_GBK"/>
        <charset val="134"/>
      </rPr>
      <t>0.15</t>
    </r>
    <r>
      <rPr>
        <sz val="8"/>
        <rFont val="宋体"/>
        <charset val="134"/>
      </rPr>
      <t>米）。</t>
    </r>
  </si>
  <si>
    <t>黑山镇鱼子村、北门村，共2个村</t>
  </si>
  <si>
    <t>解决黑山镇鱼子村脱贫户21户76人和一般农户263户911人及北门村脱贫户4户13人和一般农户69户352人出行不方便问题，为发展乡村旅游提供基础条件。</t>
  </si>
  <si>
    <t>带动20余人就近务工，357户1352余人可参与到农旅融合产业发展25户脱贫户参与项目选择</t>
  </si>
  <si>
    <t>新建便道4.065公里</t>
  </si>
  <si>
    <t>项目总投资48万元，总计4065米，一是北门村长820米、宽0.6米、厚0.2米，每米66.69元，所需资金54684元；二是鱼子村长2730米、宽1米、厚0.2米每米93.05元，所需资金254002元；三是鱼子村长170米、宽1.6米、厚0.2米，每米199.26元，所需资金33874元；四是长345米（其中鱼子村200米、北门村145米）、宽3米、厚0.25米，每米398.38元，所需资金137440元。</t>
  </si>
  <si>
    <t>改善基础设施、方便农户出行及发展产业</t>
  </si>
  <si>
    <t>70户脱贫户及600户一般户受益</t>
  </si>
  <si>
    <t>万盛经开区黑山镇2022年脱贫户技能培训项目</t>
  </si>
  <si>
    <t>对脱贫户50人，一般农户10人进行猕猴桃等特色种植养殖技能培训</t>
  </si>
  <si>
    <t>提高脱贫户和一般农户种养殖技术，增加种养殖收入</t>
  </si>
  <si>
    <t>脱贫户50人参与项目选择</t>
  </si>
  <si>
    <t>对脱贫户50人，一般农户10人进行种养殖技术培训</t>
  </si>
  <si>
    <t>通过培训提升种养殖技术比例100%</t>
  </si>
  <si>
    <t>培训完成率100%</t>
  </si>
  <si>
    <t>每人培训成本400元</t>
  </si>
  <si>
    <t>通过提升种养殖技术，预计可增加收入8万元</t>
  </si>
  <si>
    <t>受益脱贫户50人，一般农户10人</t>
  </si>
  <si>
    <t>工程持续发挥效益年限大于5年</t>
  </si>
  <si>
    <t>受益脱贫人口满意度100%。</t>
  </si>
  <si>
    <t>万盛经开区黑山镇2022年脱贫户产业奖励补助项目</t>
  </si>
  <si>
    <t>按照区里制定奖励补助办法对125脱贫户和2户防止返贫监测户发展种植业和养殖业进行奖励</t>
  </si>
  <si>
    <t>脱贫户及监测对象50人，一般农户10人参加培训，提升贫困劳动力及种养殖技术，增加种养殖收入，让贫困群众更好掌握与自身产业发展相适应的实用技术。</t>
  </si>
  <si>
    <t>脱贫户125户有意愿发展产业的脱贫户和2户防止返贫监测户参与项目选择</t>
  </si>
  <si>
    <t>完成125户脱贫户和2户防止返贫监测户产业奖励</t>
  </si>
  <si>
    <t>修建后验收合格率100%</t>
  </si>
  <si>
    <t>工程完成及时率100%</t>
  </si>
  <si>
    <t>根据产业奖励办法，每户奖励金额最多不超过2000元</t>
  </si>
  <si>
    <t>预计可增加收益25万。</t>
  </si>
  <si>
    <t>受益125户脱贫户和2户防止返贫监测户414人</t>
  </si>
  <si>
    <t>产业收益持续时间不低于1年</t>
  </si>
  <si>
    <t>万盛经开区金桥镇2022年饮水安全巩固提升工程</t>
  </si>
  <si>
    <t>安全饮水</t>
  </si>
  <si>
    <t>新建30m³蓄水池2口，整治1口5m³蓄水池，安装抽水泵6台，新建或改造配水主管网全长共计25440m等。其中：dn50mm1.6MpaPE管1220m；dn32mm1.6MpaPE管5270m；dn20mm1.6MpaPE管18950m。</t>
  </si>
  <si>
    <t>三台村、青山村、新木村、金堰村</t>
  </si>
  <si>
    <t>进一步巩固提升脱贫户10户30余人饮水安全</t>
  </si>
  <si>
    <t>160名村民代表参与项目制定和项目监督，进一步巩固提升贫困人口30余人饮水安全</t>
  </si>
  <si>
    <t>完成新建30m³蓄水池2口，整治1口5m³蓄水池，安装抽水泵6台，新建或改造配水主管网全长共计25440m等。其中：dn50mm1.6MpaPE管1220m；dn32mm1.6MpaPE管5270m；dn20mm1.6MpaPE管18950m。</t>
  </si>
  <si>
    <t>新建30m³蓄水池2口，整治1口5m³蓄水池，安装抽水泵6台；新建或改造配水主管网全长共计25440m等</t>
  </si>
  <si>
    <t>新建30m³蓄水池2口，整治1口5m³蓄水池，安装抽水泵6台；新建或改造配水主管网全长共计25440m等合计资金70万元</t>
  </si>
  <si>
    <t>受益脱贫户30人</t>
  </si>
  <si>
    <t>受益贫困人口满意度95%以上</t>
  </si>
  <si>
    <t>区乡村振兴局</t>
  </si>
  <si>
    <t>王飞</t>
  </si>
  <si>
    <t>48335332</t>
  </si>
  <si>
    <t>万盛经开区金桥镇2022年星河村村集体产业发展项目</t>
  </si>
  <si>
    <t>采用16#b和12#热镀锌槽钢焊接完成酒窖两层存酒架。</t>
  </si>
  <si>
    <t>星河村</t>
  </si>
  <si>
    <t>项目建成后600户参与分红，其中脱贫户73户，每户分红折合资金不少于65元。</t>
  </si>
  <si>
    <t>22名村民代表参与项目规划、项目实施过程中施工质量和资金使用的监督，项目的实施将完善村集体经济高粱酒产业链结构，提升产业基础，促进群众种植增收。</t>
  </si>
  <si>
    <t>完成采用16#b和12#热镀锌槽钢焊接完成酒窖两层存酒架。</t>
  </si>
  <si>
    <t>存酒架约13.0468万元</t>
  </si>
  <si>
    <t>增加村集体经济收入</t>
  </si>
  <si>
    <t>群众满意度≥99%</t>
  </si>
  <si>
    <t>2022.11</t>
  </si>
  <si>
    <t>项目建成后，收益的10%-30%经村民代表大会讨论用于辖区每户分红。</t>
  </si>
  <si>
    <t>朱小松</t>
  </si>
  <si>
    <t>万盛经开区金桥镇2022年金堰村产业发展项目</t>
  </si>
  <si>
    <t>1.修建生产运输便道长700米、宽3.5米、厚20公分，基层用碎石铺设10cm，面层C30混凝土浇筑，片石换填318立方米,根据实地配套修建边沟；2.靠山体修建内空40cm×50cm的500米排水沟；3.修建62.4立方米堡坎。</t>
  </si>
  <si>
    <t>金堰村</t>
  </si>
  <si>
    <t>解决养殖蚯蚓产量达到1千吨、蚯蚓粪便2万吨的运输，方便500人（其中脱贫户38人）出行。</t>
  </si>
  <si>
    <t>48名村民代表参与项目建设和项目监督，带动辖区80余户400余人土地流转400余亩的土地流转费用，并解决辖区群众50余人（脱贫至少10人以上）至少3个月/年的务工，增加务工收入30余万元。</t>
  </si>
  <si>
    <t>完成1.修建生产运输便道长700米、宽3.5米、厚20公分，基层用碎石铺设10cm，面层C30混凝土浇筑，片石换填318立方米,根据实地配套修建边沟；2.靠山体修建内空40cm×50cm的500米排水沟；3.修建62.4立方米堡坎。</t>
  </si>
  <si>
    <t>1.硬化道路700m；2.修建排水沟500m；3.修建堡坎62.4m³</t>
  </si>
  <si>
    <t>硬化道路700米约43.0396万元；修建排水沟500米约8万元；修建堡坎62.4m³约1.9604万元</t>
  </si>
  <si>
    <t>受益人口100%</t>
  </si>
  <si>
    <t>万盛经开区金桥镇2022年脱贫户技能培训项目</t>
  </si>
  <si>
    <t>150人（其中脱贫户120人）参与实用技术，培训内容包括衔接政策培训；养殖技术培训；经果林及大棚蔬菜种植或管护技术培训。</t>
  </si>
  <si>
    <t>150人（其中脱贫户120人）参与实用技术，可使群众掌握种植技术，发挥主观能动性，也可通过培训了解目前的政策，充分知晓和运用。</t>
  </si>
  <si>
    <t>全镇224名村民代表参与项目建设和项目监督，项目的实施提升贫困劳动力种养殖技术水平，让贫困群众更好掌握与自身产业发展相适应的实用技术，充分了解目前的政策，充分知晓和运用</t>
  </si>
  <si>
    <t>完成扶贫培训150人次</t>
  </si>
  <si>
    <t>参与培训人数150人</t>
  </si>
  <si>
    <t>完成培训率100%</t>
  </si>
  <si>
    <t>约为100元/人次</t>
  </si>
  <si>
    <t>受益脱贫人口数≥120人</t>
  </si>
  <si>
    <t>万盛经开区金桥镇2022年脱贫户产业奖励补助</t>
  </si>
  <si>
    <t>对全镇290户中申请发展产业的脱贫户及监测户进行产业发展奖励，奖励标准参照《万盛经开区建档立卡贫困户产业奖励补助办法（试行）》，奖励资金根据验收结果据实奖励</t>
  </si>
  <si>
    <t>改进到户帮扶方式方法，激发脱贫群众内生动力，通过以奖代补、先建后补、事后奖补的办法，引导约290户中有劳动能力的脱贫户及监测户发展产业</t>
  </si>
  <si>
    <t>约290户脱贫户及监测户参与到人到户项目选择发展，通过到人到户项目补助，提升脱贫户自身发展能力，带动脱贫户稳定增收</t>
  </si>
  <si>
    <t>完成脱贫户及监测户产业发展约290户，通过到户产业发展增加脱贫户产业发展收益</t>
  </si>
  <si>
    <t>补助约290户脱贫户</t>
  </si>
  <si>
    <t>增加发展产业的脱贫户每户家庭经营性收入≥2000元</t>
  </si>
  <si>
    <t>受益脱贫人口≤1197人</t>
  </si>
  <si>
    <t>万盛经开区金桥镇2022年金堰村产业便道项目</t>
  </si>
  <si>
    <t>开挖1100米、宽1米；硬化产业生产道路长1100米、宽0.95米、厚0.1米。</t>
  </si>
  <si>
    <t>项目的实施，200余人（其中脱贫户28人）辖区内群众生产出行更加便利，带动辖区群众参与项目实施间歇性务工3人以上。</t>
  </si>
  <si>
    <t>1、48名村民代表参与项目规划、项目实施过程中施工质量和资金使用的监督。2、拓展村级产业基础设施，带动辖区内群众200余人产业增收，增加种植收入。</t>
  </si>
  <si>
    <t>完成开挖1100米、宽1米；硬化产业生产道路长1100米、宽0.95米、厚0.1米。</t>
  </si>
  <si>
    <t>产业便道硬化1100米</t>
  </si>
  <si>
    <t>产业便道硬化约为195.31元/米</t>
  </si>
  <si>
    <t>方便200余人生产出行</t>
  </si>
  <si>
    <t>群众满意度≥95%</t>
  </si>
  <si>
    <t>万盛经开区金桥镇2022年星河村高粱酒提档升级包装建设项目</t>
  </si>
  <si>
    <t>一是对原侨心小学教室墙体开凿通道、围墙拆除连接公路、厨房餐厅彩钢棚拆除和室内外及展厅装修5间；二是新建装配车间1间，新建发酵池15口；三是添置全自动六头灌装机、全自动压盖机、全自动贴标机等灌装设备1套；四是将原酒厂所用蒸馏仓、蒸粮器、锅炉和天燃气搬迁至新厂房；五是安装载货升降电梯等1台；六是完成酒厂入场公路367.36平方米硬化。</t>
  </si>
  <si>
    <t>增加现有白酒产出量，带动辖区群众种植高粱每年100亩以上，通过收购高粱促进辖区群众增收15万元以上；酒提档升级后可解决就业5-10人，年收入增收5000元以上；项目建成后600户参与分红，其中脱贫户73户，每户分红折合资金不少于65元。</t>
  </si>
  <si>
    <t>22名村民代表参与项目规划、项目实施过程中施工质量和资金使用的监督，项目的实施将完善村集体经济高粱酒产业链结构，提升产业基础，促进群众种植增收；通过收购高粱促进辖区群众增收15万元以上；酒提档升级后可解决就业5-10人，年收入增收5000元以上；</t>
  </si>
  <si>
    <t>完成一是对原侨心小学教室墙体开凿通道、围墙拆除连接公路、厨房餐厅彩钢棚拆除和室内外及展厅装修5间；二是新建装配车间1间，新建发酵池15口；三是添置全自动六头灌装机、全自动压盖机、全自动贴标机等灌装设备1套；四是将原酒厂所用蒸馏仓、蒸粮器、锅炉和天燃气搬迁至新厂房；五是安装载货升降电梯等1台；六是完成酒厂入场公路367.36平方米硬化。</t>
  </si>
  <si>
    <t>墙体开凿通道、围墙拆除连接公路、厨房餐厅彩钢棚拆除和室内外及展厅装修5间；新建装配车间1间，新建发酵池16口；添置全自动六头灌装机、全自动压盖机、全自动贴标机等灌装设备1套；搬迁厂房及配套设施1套；安装载货升降电梯等1台；酒厂入场公路367.36平方米硬化。</t>
  </si>
  <si>
    <t>墙体拆除及挖方约1.4134万元；新建装配车间1间，新建发酵池16口约65.9534万元；采购设施设备约26.7252万元；入场路硬化约5.908万元</t>
  </si>
  <si>
    <t>通过收购高粱促进辖区群众增收15万元以上；酒提档升级后可解决就业5-10人，年收入增收5000元以上</t>
  </si>
  <si>
    <t>持续年限≥4年</t>
  </si>
  <si>
    <t>万盛经开区金桥镇三台村2022年油坊提升项目</t>
  </si>
  <si>
    <t>新建300平方榨油厂房并装修，对现有生产设备提档升级，添加灌装设备一套。</t>
  </si>
  <si>
    <t>三台村</t>
  </si>
  <si>
    <t>带动辖区脱贫群众30户以上参加菜籽种植，通过项目的实施，增加群众种植年平均收入500元。能提升村集体经济基础实力。</t>
  </si>
  <si>
    <t>36名村民代表参与项目建设和项目监督，可带动脱贫户30户增收，以此带动全村农户的积极性，增加群众经济收入。</t>
  </si>
  <si>
    <t>完成新建300平方榨油厂房并装修，对现有生产设备提档升级，添加灌装设备一套，对产品包装进行升级。</t>
  </si>
  <si>
    <t>建设厂房300平方；采购部分设备</t>
  </si>
  <si>
    <t>厂房建设1000元/平方；采购部分设备合计6.76万元</t>
  </si>
  <si>
    <t>项目建设可实现10万元/年的经济效益</t>
  </si>
  <si>
    <t>脱贫户30户82人</t>
  </si>
  <si>
    <t>受益人口满意度90%以上</t>
  </si>
  <si>
    <t>170户553人</t>
  </si>
  <si>
    <t>30户82人</t>
  </si>
  <si>
    <t>万盛经开区金桥镇2022年青山村产业发展项目</t>
  </si>
  <si>
    <t>种植经果林62.4亩，其中：枇杷20亩（规格4-6cm）；柑橘20亩（规格6-10cm）；种植规格6-10cm李子22.4亩。种植场地整治、平整62.4亩和挖窝、栽种1945株</t>
  </si>
  <si>
    <t>青山村</t>
  </si>
  <si>
    <t>提供3个务工岗位，通过务工人均增加年纯收入3000元及以上；此外项目的实施，能提升土地利用率，提升青山村地域优势，增强对社会资金的吸引力</t>
  </si>
  <si>
    <t>42名村民代表参与项目建设和项目监督。带动辖区群众参加种植，提供3个务工岗位，通过务工人均增加年纯收入3000元及以上；此外项目的实施，能提升土地利用率，提升青山村地域优势，增强对社会资金的吸引力</t>
  </si>
  <si>
    <t>完成种植经果林62.4亩，其中：枇杷20亩（规格4-6cm）；柑橘20亩（规格6-10cm）；种植规格6-10cm李子22.4亩。种植场地整治、平整62.4亩和挖窝、栽种1945株</t>
  </si>
  <si>
    <t>种植经果林62.4亩</t>
  </si>
  <si>
    <t>果苗采购平均89元/株；平整、栽种等平均13.5元/株</t>
  </si>
  <si>
    <t>项目建设可实现3.5万元/年的经济效益，存续期5年；提供3个务工岗位，通过务工人均增加年纯收入3000元及以上</t>
  </si>
  <si>
    <t>万盛经开区金桥镇2022年青山村集体经济发展项目</t>
  </si>
  <si>
    <t>休闲农业与乡村旅游</t>
  </si>
  <si>
    <t>1.采购孔雀30只、火鸡30只、贵妃鸡30只、珍珠鸡40只、山羊15只、梅花鹿5头、鸵鸟5只、矮马2头、驴子2头；2.建设圈舍200㎡。</t>
  </si>
  <si>
    <t>解决脱贫户或辖区群众务工就业4人以上，户均增收务工收入3000元以上。</t>
  </si>
  <si>
    <t>42名村民代表参与项目建设和项目监督。项目的实施，解决脱贫户或辖区群众务工就业4人以上，户均增收务工收入3000元以上；村集体将采购的动物出租，村集体通过每年定额分红集体经济每年增收1.75万元。</t>
  </si>
  <si>
    <t>完成1.孔雀30只、火鸡30只、贵妃鸡30只、珍珠鸡40只、山羊15只、梅花鹿5头、鸵鸟5只、矮马2头、驴子2头；2.建设圈舍200㎡。</t>
  </si>
  <si>
    <t>建设内容涉及太多，无法一一表述，合计资金34.7095万元</t>
  </si>
  <si>
    <t>项目建设可实现1.75万元/年的经济效益，存续期5年</t>
  </si>
  <si>
    <t>万盛经开区青年镇2022脱贫村经果林产业发展项目</t>
  </si>
  <si>
    <t>新建经果林约35亩，生产便道修建1200米、供水池1个、管网5000米、土地治理35亩、苗木购买栽种1750株、肥料购买施用、人工管护</t>
  </si>
  <si>
    <t>板辽村</t>
  </si>
  <si>
    <t>带动群众务工增收1万元以上，投产后集体经济增收3万元以上。</t>
  </si>
  <si>
    <t>12人参与项目建设与监督，以此带动脱贫户稳定脱贫</t>
  </si>
  <si>
    <t>完成35经果林治理、种植、管护新建经果林约35亩，生产便道修建1200米、供水池1个、管网5000米、土地治理35亩、苗木购买栽种1750株、肥料购买施用、人工管护</t>
  </si>
  <si>
    <t>工程验收合格率100%</t>
  </si>
  <si>
    <t>项目（工程）完成及时率100%</t>
  </si>
  <si>
    <t>平均投入14286元/亩，此工程共投资≤50万元</t>
  </si>
  <si>
    <t>48户170人</t>
  </si>
  <si>
    <t>30%用于脱贫户，20%用于一般农户，50%作为村集体发展资金</t>
  </si>
  <si>
    <t>韦良勇</t>
  </si>
  <si>
    <t>万盛经开区青年镇2022枇杷基地设施完善项目</t>
  </si>
  <si>
    <t>安装围网500米，监控设备4套等设施完善</t>
  </si>
  <si>
    <t>青年镇各村</t>
  </si>
  <si>
    <t>带动群众务工，带动至少1名脱贫户增收5000元以上。投产后集体经济增收2万元以上。</t>
  </si>
  <si>
    <t>10人参与项目建设与监督，以此带动脱贫户稳定脱贫</t>
  </si>
  <si>
    <t>此工程共投资10万元，监控设备约3.5万元，围网约4.5万元，管理用房等其它设施约2万元。</t>
  </si>
  <si>
    <t>带动群众务工，带动至少1名脱贫户增收5000元以上，增加村集体收益2万元。</t>
  </si>
  <si>
    <t>受益脱贫人口48户170人</t>
  </si>
  <si>
    <t>170人</t>
  </si>
  <si>
    <t>万盛经开区青年镇2022年脱贫户产业奖励补助项目</t>
  </si>
  <si>
    <t>220户脱贫户根据自身生产条件选择产业发展内容申请，粮食种植，牲畜养殖等。根据具体产业发展内容进行不超过2000元每户的奖励补助。</t>
  </si>
  <si>
    <t>改进到户帮扶方式方法，激发贫困群众内生动力，通过以奖代补、先建后补、事后奖补的办法，引导220户中有劳动能力的建卡脱贫户发展产业</t>
  </si>
  <si>
    <t>220户脱贫户参与到人到户项目选择发展，通过到人到户项目补助，提升脱贫户自身发展能力，带动脱贫户稳定增收</t>
  </si>
  <si>
    <t>220户脱贫户根据自身生产条件选择产业发展内容</t>
  </si>
  <si>
    <t>220户877人</t>
  </si>
  <si>
    <t>≤44</t>
  </si>
  <si>
    <t>增加发展产业的脱贫户每户家庭经营性收入小于等于2000元</t>
  </si>
  <si>
    <t>220户受益脱贫人口877人</t>
  </si>
  <si>
    <t>万盛经开区青年镇2022年扶贫培训项目</t>
  </si>
  <si>
    <t>组织脱贫户、监测户、一般农户代表约50人参加技能培训。</t>
  </si>
  <si>
    <t>青年镇</t>
  </si>
  <si>
    <t>学习先进经验，进一步巩固脱贫攻坚成果，同乡村振兴有效衔接</t>
  </si>
  <si>
    <t>脱贫户、监测户、农户代表40人通过培训提升发展动力。</t>
  </si>
  <si>
    <t>40户40人</t>
  </si>
  <si>
    <t>完成率100%</t>
  </si>
  <si>
    <t>完成及时率100%</t>
  </si>
  <si>
    <t>≤2</t>
  </si>
  <si>
    <t>受益脱贫人口20户20人</t>
  </si>
  <si>
    <t>2021年</t>
  </si>
  <si>
    <t>万盛经开区青年镇2022年人居环境整治项目</t>
  </si>
  <si>
    <t>厨房厕所圈舍改造</t>
  </si>
  <si>
    <t>对26户脱贫户、低保户、五保户等四类人群房前屋后进排水沟、院坝、圈舍、入户便道等内容进行整治，提升人居环境条件</t>
  </si>
  <si>
    <t>项目的实施将改善26户困难户的生产生活条件。</t>
  </si>
  <si>
    <t>26人参与项目建设与监督，以此提升群众幸福感</t>
  </si>
  <si>
    <t>25人参与项目建设与监督，以此提升群众幸福感</t>
  </si>
  <si>
    <t>26户52人</t>
  </si>
  <si>
    <t>根据实际情况进行补助，鸡圈3800/个，地坝100元/平方米，羊圈700元/平方米，排水沟110元/米，资金总量20万元</t>
  </si>
  <si>
    <t>受益农户26户52人</t>
  </si>
  <si>
    <t>万盛经开区农林局（乡村振兴局）</t>
  </si>
  <si>
    <t>万盛经开区青年镇2022年燕石村产业发展项目</t>
  </si>
  <si>
    <t>新建羊舍400平方米，以及附属设施。</t>
  </si>
  <si>
    <t>燕石村</t>
  </si>
  <si>
    <t>带动群众务工，带动至少1名农户增收5000元以上，项目投产后增加村集体收益4万元。</t>
  </si>
  <si>
    <t>新建羊舍1000平方米，以及附属设施。</t>
  </si>
  <si>
    <t>23户101人</t>
  </si>
  <si>
    <t>此工程共投资30万元，羊圈440元/平方米，山羊平均2500元/头。</t>
  </si>
  <si>
    <t>受益脱贫人口23户101人</t>
  </si>
  <si>
    <t>万盛经开区丛林镇海孔村黄草坪2022年农业产业园基础设施配套项目</t>
  </si>
  <si>
    <t>1.硬化生产便道1030米，其中，0.8米宽生产便道700米，1.5米宽生产便道130米，2米宽生产便道200米；新建机耕道400米，宽3.5米；硬化机耕道180米，宽4.5米；修复路带沟250米。</t>
  </si>
  <si>
    <t>海孔村黄草坪</t>
  </si>
  <si>
    <t>为150亩高标准农田配套农机通行道路和人行产业便道，方便周边20户农户75人发展农业生产；为山地鸡和山羊养殖产业完善农机通行道路，进一步夯实农业产业发展基础设施。该项目的实施还可带动海孔村3户脱贫户3人就近务工，人均增加经济收入5000余元，增加村集体经济约4万元/年。</t>
  </si>
  <si>
    <t>可参与项目建设和项目监管，带动10余人就近务工；盘活高标准农田150亩，方便周边70余人农业生产；进一步巩固海孔村山地鸡、肉山羊养殖项目基础设施，大户可帮助2户脱贫户或其他普通困难群众就业问题。</t>
  </si>
  <si>
    <t>1.新建生产便道1420m。其中：0.8m宽便道650m（厚0.15m，C20混凝土，部分加片石垫层）；3.5m宽产业便道400m（厚0.2m，C25混凝土）；4.5米产业便道170m（厚0.25米，C25混凝土）。2.修复0.6m宽路带沟300m。</t>
  </si>
  <si>
    <t>改造后验收合格率100%</t>
  </si>
  <si>
    <t>硬化生产便道1030米，硬化机耕道180米，新建机耕道400米，项目总投资47万元。</t>
  </si>
  <si>
    <t>盘活高标准农田150亩，解决就地务工10人。</t>
  </si>
  <si>
    <t>贫困人口满意度≥95%</t>
  </si>
  <si>
    <t>万盛经开区扶贫办公室</t>
  </si>
  <si>
    <t>许明亮</t>
  </si>
  <si>
    <t>万盛经开区丛林镇2022年脱贫户产业奖励补助</t>
  </si>
  <si>
    <t>对全镇114户脱贫户根据自身产业发展申请产业奖励补助，丛林镇根据实际产业发展据实验收</t>
  </si>
  <si>
    <t>丛林镇6个村</t>
  </si>
  <si>
    <t>改进到户帮扶方式方法，激发贫困群众内生动力，通过以奖代补、先建后补、事后奖补的办法，引导脱贫户发展产业，促进增收</t>
  </si>
  <si>
    <t>114户脱贫户参与产业奖励补助项目，结合实际需求发展产业，提升脱贫户自身发展能力，带动脱贫户稳定增收</t>
  </si>
  <si>
    <t>激发114户脱贫户自主能动性，结合自身抓好产业发展，增加家庭收入</t>
  </si>
  <si>
    <t>对114户脱贫户中有产业发展能力的脱贫户，给以产业奖励补助</t>
  </si>
  <si>
    <t>增加发展产业的脱贫户每户家庭经营性户均收入≥2000元</t>
  </si>
  <si>
    <t>受益脱贫户114户330人</t>
  </si>
  <si>
    <t>满意度98%以上</t>
  </si>
  <si>
    <t>万盛经开区丛林镇2022年茶业产业提升项目</t>
  </si>
  <si>
    <t>通过补助新型经营主体购买茶叶光波多功能机，提升其制茶质量和品质</t>
  </si>
  <si>
    <t>丛林镇白龙湖村张家沟合作社</t>
  </si>
  <si>
    <t>茶叶光波多功能机正常运行后，提高了制茶品产量和质量，有利于经营主体户扩大茶叶种植面积，增加经济收入，带动2户（脱贫户）总计7人长期就业（茶厂日常管理和劳作），增加每户年收入约5000余元</t>
  </si>
  <si>
    <t>白龙湖村有2名群众参与了项目监督和项目实施；项目的运营直接解决当地剩余劳动力7人，间接带动全村劳动力参与就业30人，增加当地老百姓经济收入</t>
  </si>
  <si>
    <t>直接增加脱2户脱贫户经济收入</t>
  </si>
  <si>
    <t>购买1台茶叶光波多功能机。</t>
  </si>
  <si>
    <t>8万元</t>
  </si>
  <si>
    <t>间接带动30户45人就业</t>
  </si>
  <si>
    <t>万盛经开区丛林镇2022年人居环境重点整治项目</t>
  </si>
  <si>
    <t>对丛林镇5个行政村的特困户、低保户、巩固脱贫户和残疾人四类人群总26户房前屋后排水沟进行整治，结合各户实际情况对入户便道、房前院坝进行硬化，对家禽圈舍进行局部改造。</t>
  </si>
  <si>
    <t>丛林镇红岩村、海孔村、绿水村、永胜村、白龙湖村</t>
  </si>
  <si>
    <t>解决5村26户家庭及周边环境“脏乱差”问题，实现庭院干净整洁，房前屋后无积水、无杂草、无垃圾，家禽集中圈养，污水不横流。</t>
  </si>
  <si>
    <t>项目的实施，将进一步改善这四类特殊群体共26户家庭的生活环境，提高其生活质量。其获得感、幸福感和满意度显著增强。</t>
  </si>
  <si>
    <t>完成对26户家庭及周边环境“脏乱差”问题的整治，实现庭院干净整洁，房前屋后无积水、无杂草、无垃圾，家禽集中圈养，污水不横流。</t>
  </si>
  <si>
    <t>改善26户困难家庭人居环境。</t>
  </si>
  <si>
    <t>29.7万元</t>
  </si>
  <si>
    <t>本项目的实施，有效改变村里原来脏、乱、差的人居环境，公共卫生条件明显改观，村容村貌大幅提升，群众的生活质量和幸福指数明显提高。</t>
  </si>
  <si>
    <t>52人</t>
  </si>
  <si>
    <t>万盛经开区丛林镇2022年实用技术培训项目</t>
  </si>
  <si>
    <t>购买农村农业种植技术知识资料，邀请农业专家现场授课讲解，实地参观学习本地先进种植大户基地。</t>
  </si>
  <si>
    <t xml:space="preserve">丛林镇 </t>
  </si>
  <si>
    <t>完成脱贫人口、监测对象开展1期50人次种植技术培训，提高脱贫人口、监测对象种植水平能力。</t>
  </si>
  <si>
    <t>该培训项目将有50人参与其中，通过专家授课和参观学习种植大户先进经验知识，切实提高参训脱贫人口、监测对象种植技术能力，为增收提供技术保障。</t>
  </si>
  <si>
    <t>完成脱贫人口、监测对象1期50人次培训。</t>
  </si>
  <si>
    <t>完成1期50人次的农业技术知识培训。</t>
  </si>
  <si>
    <t>农业知识技术资料费用5000元，专家培训费用3000元，中午伙食费用2500元，租车费用3000元，参训人员交通补助费1000元，参观种植基地500元。</t>
  </si>
  <si>
    <t>为脱贫户、监测对象提供种植技术培训服务，提升种植技术水平。</t>
  </si>
  <si>
    <t>万盛经开区丛林镇2022年红岩村林下养羊项目</t>
  </si>
  <si>
    <t>新建200平方米羊圈1幢；30立方米化粪池和蓄水池各1个；购买山羊苗50只。</t>
  </si>
  <si>
    <t>红岩村白岩社</t>
  </si>
  <si>
    <t>为山羊养殖产业完善农机通行道路，减少养殖的运输成本。道路建成后将盘活马路周边的撂荒地和经济果林，提高对土地的利用率；还可带动海孔村2户脱贫户5人就近务工，人均增加经济收入2000余元。</t>
  </si>
  <si>
    <t>村里2名群众参与项目监督和项目实施；解决村里1人长期就业，2人间断时间就业，实现救人人均年收入5000元以上。</t>
  </si>
  <si>
    <t>完成羊圈的建设，同时引入山羊苗，项目投入使用并正常运营。</t>
  </si>
  <si>
    <t>建设200平方米羊圈及相关配套基础设施预计需要投入16万元；30立方米化粪池和蓄水池需要投入4万元；购买羊仔需要投入7.1万元。</t>
  </si>
  <si>
    <t>直接增加村集体经济年收入2万元以上，增加就业人员工资5000元以上</t>
  </si>
  <si>
    <t>受益贫困人口≥2户</t>
  </si>
  <si>
    <t>贫困人口满意度≥98%</t>
  </si>
  <si>
    <t>初步方案：产业净利润用于产业再发展及参与群众分红（最终以入股会员大会确定）</t>
  </si>
  <si>
    <t>万盛经开区丛林镇2022年海孔村黄草坪农业产业园基础设施配套项目（二期）</t>
  </si>
  <si>
    <t>硬化一条长210米机耕道（宽3米，厚0.2米，混凝土标号为C30）。</t>
  </si>
  <si>
    <t>海孔村</t>
  </si>
  <si>
    <t>为山羊养殖产业完善农机通行道路，减少养殖的运输成本。道路建成后将盘活马路周边的撂荒地和经济果林，提高对土地的利用率；还可带动海孔村10余人就近务工，人均增加经济收入5000余元。</t>
  </si>
  <si>
    <t>项目实施中有4名黄草坪社代表参与项目入库会议，参与到项目监督和项目实施，项目建成后将可以带动村里10余人灵活就业，预计人均增收5000元以上。</t>
  </si>
  <si>
    <t>完成210米的机耕道硬化</t>
  </si>
  <si>
    <t>完成一条长210米，宽3米的机耕道的路基碎石垫层铺设和路面硬化。</t>
  </si>
  <si>
    <t>长210米，宽3米的机耕道铺设10cm厚碎石垫层投入资金1.89万元；面层浇筑20cm厚C30混凝土投入资金8.19万元。</t>
  </si>
  <si>
    <t>万盛经开区万东镇2022年五和村产业巩固提升项目</t>
  </si>
  <si>
    <t>生产项目</t>
  </si>
  <si>
    <t>1.42亩猕猴桃基地修复加固项目。（1） 12亩猕猴桃倒塌的棚架重建及加固；安装水泥杆（购买成品，规格：0.1米*0.1米*2.8）400根；优质铝包钢丝（规格：直径3.5毫米，抗拉强度）2吨；搭架材料立柱、拉线、拉网格等安装及猕猴桃藤蔓挂网12亩。（2 ）30亩猕猴桃架子加固。安装水泥杆（购买成品，规格：0.1米*0.1米*2.8米）200根；优质铝包钢丝（规格：直径3.5毫米，抗拉强度）1吨；搭架材料立柱、拉线、拉网格等安装30亩。
2.82亩果园管护。对苦竹社42亩猕猴桃和40亩柑橘枇杷进行冬春管护，果园人工管护包含修枝，施肥，除草，疏果等内容；购买复合肥5吨。
3.30亩黄花种植项目。（1）土地开荒、平整、施底肥，1000元/亩。（2）黄花苗购买栽种及管护。
4.1200平方米蔬菜大棚土壤改良。购买菌包、生物氮1批，翻耕蔬菜大棚土壤1200平方米。</t>
  </si>
  <si>
    <t>万东镇五和村苦竹社</t>
  </si>
  <si>
    <t>1.最大限度降低因自然灾害带来的产业损失，增强猕猴桃产业抵抗自然灾害的能力；2.完成82亩产业后期管护，巩固提升集体产业；3.促进产业多元化发展；4.提升蔬菜大棚土壤肥力，进一步提高产业产出。5.受益群众约160人，其中脱贫户和监测户146人，户均年增收1000元</t>
  </si>
  <si>
    <t>当地约50名群众参与该项目的建设与日常监督，能够开发一定数量的就业岗位，增加家庭务工收入，该区域产业项目与43户脱贫户建立了利益联结机制，可享受产业分红。</t>
  </si>
  <si>
    <t>完成年度建设目标，助推集体产业发展，增加村体经济收入，帮助农户实现就业增收。</t>
  </si>
  <si>
    <t>1.42亩猕猴桃基地修复加固项目，2.82亩果园管护，3.黄花30亩种植，4.1200平方米蔬菜大棚土壤改良。</t>
  </si>
  <si>
    <t>（一）42亩猕猴桃修复加固。
1.12亩猕猴桃倒塌的棚架重建及加固。
（1）购买安装水泥杆400根，其中规格：0.1米*0.1米*2.4米200根，0.1米*0.1米*2.8米200根；
（2）优质铝包钢丝（规格：直径3.5毫米，抗拉强度）2吨；
（3）搭架材料立柱、拉线、拉网格等安装及猕猴桃藤蔓挂网12亩。
2.30亩猕猴桃架子加固。
（1）安装水泥杆（购买成品，规格：0.1米*0.1米*2.8米）300根；
（2）优质铝包钢丝（规格：直径3.5毫米，抗拉强度）1吨；
（3）搭架材料立柱、拉线、拉网格等安装30亩。
（二）82亩果园管护。
对苦竹社42亩猕猴桃和40亩柑橘枇杷进行管护，果园人工管护包含修枝，施肥，除草，打药等内容，购买果树专用复合肥5吨。
（三）30亩黄花种植项目。
1.人工土地开荒、平整、施底肥；
2.购买复合肥肥料5吨；
3.黄花苗购买36000株；
4.30亩黄花栽种及管护。
（四）1200平方米蔬菜大棚土壤改良。
对蔬菜大棚内土壤进行改良，进一步提高土壤肥力，提升产业产出能力。主要为购买废弃菌渣、农家肥、土壤调理剂等农资1批，再进行人工翻耕蔬菜大棚土壤1200平方米。</t>
  </si>
  <si>
    <t>可实现综合产业收入10万元，农户户均增收1000元</t>
  </si>
  <si>
    <t>受益群众约160人，其中脱贫户146人</t>
  </si>
  <si>
    <t>受益农户满意度95%以上</t>
  </si>
  <si>
    <t>万东镇</t>
  </si>
  <si>
    <t>2022年1月</t>
  </si>
  <si>
    <t>2022年9月</t>
  </si>
  <si>
    <t xml:space="preserve">是 </t>
  </si>
  <si>
    <t>徐婷</t>
  </si>
  <si>
    <t>81715562</t>
  </si>
  <si>
    <t>万盛经开区万东镇2022年五和村产业基础设施建设项目</t>
  </si>
  <si>
    <t xml:space="preserve">1.新建苦竹社生产便道600米。规格：宽0.8米，厚10公分，采用C20混凝土浇筑。
2.整治五和村五一水库至夹石头社灌溉管道2000米（含闸阀和安装）。
</t>
  </si>
  <si>
    <t>万东镇五和村</t>
  </si>
  <si>
    <t>完善提升五和村200余亩产业便道及灌溉管网设施，方便周边100余名农户生产发展。</t>
  </si>
  <si>
    <t>吸纳当地群众参与项目建设与监督，增加家庭务工收入，方便100余名农户发展生产。</t>
  </si>
  <si>
    <t>完成年度项目建设内容，做好资产登记与管理。</t>
  </si>
  <si>
    <t>生产便道600米，灌溉管网整治2000米。</t>
  </si>
  <si>
    <t>项目成本控制在21万元</t>
  </si>
  <si>
    <t>-</t>
  </si>
  <si>
    <t>受益农户100余名</t>
  </si>
  <si>
    <t>5年</t>
  </si>
  <si>
    <t>万盛经开区万东镇2022年新华村果桑园基础配套设施建设项目</t>
  </si>
  <si>
    <t>1、新建生产便道350米，规格：宽2米，铺设片石基层0.1米厚；C25混凝土硬化0.15米厚。设置错车道2个，宽5米，长6米。2、新建蓄水池1口，100立方米。（建设规格根据实际地形进行修建）。3、新建采摘步道约1200米，规格：宽0.8米，厚0.1米，采用C25混凝土硬化。4、安装铺设PE32灌溉管道约1000米</t>
  </si>
  <si>
    <t>万东镇新华村</t>
  </si>
  <si>
    <t>支持发展新华村特色产业，充分利用村社闲置资产进行产业发展，实现产业收入，项目建成投产后综合预计可实现产业收入10万元/年，同时可以开发务工就业岗位10余个,务工人均年收入约2000元。受益群众135户400人，其中脱贫户和监测户16户50人.</t>
  </si>
  <si>
    <t>30名群众参与项目入库会议、项目监督、项目实施等，用工优先选用当地农户，带动当地农户7人实现务工收入,其中脱贫户2人。。</t>
  </si>
  <si>
    <t>完成年度建设内容，做好建成产业的后期管护。</t>
  </si>
  <si>
    <t>1、新建生产便道350米
2、新建蓄水池100立方米1口。
3、新建采摘步道1200米
4、安装铺设PE32灌溉管道1000米。</t>
  </si>
  <si>
    <t>（一）忠联社新建生产便道350米。规格：宽2米；错车道2个，宽5米，长6米；片石基层0.1米厚；采用C25混凝土硬化0.15米厚。预计109380元
（二）新建采摘人行便道1200米。规格：宽0.8米，厚0.1米，采用C25混凝土硬化。预计82560元
（三）新建100立方米蓄水池1口。（建设规格根据实际地形进行修建）。预计68350
（四）铺设灌溉管道1000米。其中铺设PE32灌溉管道200米，铺设PE20灌溉管道800米。预计9650元</t>
  </si>
  <si>
    <t>带动农户10人就业，其中脱贫户2人，有效增加村民收入</t>
  </si>
  <si>
    <t>受益农户400余人</t>
  </si>
  <si>
    <t>2022年5月</t>
  </si>
  <si>
    <t>万盛经开区万东镇2022年脱贫户产业奖励补助项目</t>
  </si>
  <si>
    <t>对有意愿发展产业的127户脱贫户和2户监测户进行产业发展奖励，奖励标准参照《万盛经开区建档立卡贫困户产业奖励补助办法（试行）》,奖励资金根据验收结果据实奖励，每户最高奖励2000元。</t>
  </si>
  <si>
    <t>万东镇各村</t>
  </si>
  <si>
    <t>对有意愿发展产业的127户脱贫户和2户监测户进行产业发展奖励，通过以奖代补、先建后补、事后奖补的办法，引导有劳动能力的建卡脱贫户发展产业，激发群众内生动力。每户最高奖励2000元。</t>
  </si>
  <si>
    <t>127户脱贫户和2户监测户参与产业发展项目的选择与实施，激发群众产业发展积极性，增加脱贫户家庭产业收入。</t>
  </si>
  <si>
    <t>发展127户脱贫户和2户监测户产业发展与资金补助。</t>
  </si>
  <si>
    <t>127户脱贫户和2户监测户发展到户产业</t>
  </si>
  <si>
    <t>资金补助不超过2000元/户</t>
  </si>
  <si>
    <t>增加产业收入不低于1000元</t>
  </si>
  <si>
    <t>受益脱贫户127户和2户监测户</t>
  </si>
  <si>
    <t>1年</t>
  </si>
  <si>
    <t>受益户满意度100%</t>
  </si>
  <si>
    <t>万盛经开区万东镇2022年培训项目</t>
  </si>
  <si>
    <t>对辖区内农户进行实用技能培训，提升产业就业能力，预计培训80人次。</t>
  </si>
  <si>
    <t>提升群众实用技能，提高产业发展产出。受益人口数80人,其中脱贫户和监测对象50人</t>
  </si>
  <si>
    <t>200名群众参与项目入库会议、项目监督、项目实施等,80名群众参与实用技能培训，增强产业发展能力</t>
  </si>
  <si>
    <t>培训人次80人次</t>
  </si>
  <si>
    <t>培训合格率100%</t>
  </si>
  <si>
    <t>（一）授课费：4000元
（二）伙食费：3600元
（三）交通费：1600元
（四）租车费：4000元
（五）资料费（笔、文件袋、资料打印）800元
（六）矿泉水：200元
（七）广告费：横幅600元,品种展示牌200元</t>
  </si>
  <si>
    <t>资金投入1.5万元</t>
  </si>
  <si>
    <t>受益人口80人</t>
  </si>
  <si>
    <t>受益农户户满意度95%</t>
  </si>
  <si>
    <t>2022年10月</t>
  </si>
  <si>
    <t>万盛经开区万东镇2022年新华村人行便道建设项目</t>
  </si>
  <si>
    <t>通村、组硬化路及护栏</t>
  </si>
  <si>
    <t>新建人行便道750米，单价84元/米。</t>
  </si>
  <si>
    <t>解决新华村辖区158人出行问题，其中脱贫人口11人。</t>
  </si>
  <si>
    <t>30名群众参与项目入库会议、项目监督、项目实施等，进一步提升当地农户出行条件</t>
  </si>
  <si>
    <t>完成人行便道750米项目建设，做好资产管理。</t>
  </si>
  <si>
    <t>硬化人行便道750米</t>
  </si>
  <si>
    <t>单价84元/米</t>
  </si>
  <si>
    <t>受益群众158人</t>
  </si>
  <si>
    <t>万盛经开区万东镇2022年五里村八字社饮水管网改造项目</t>
  </si>
  <si>
    <t>更换五里村八字社饮水管网3860米，其中：φ63PP-R20管420米，φ32PP-R管480米，φ20PP-R管2960米。</t>
  </si>
  <si>
    <t>万东镇五里村八字社</t>
  </si>
  <si>
    <t>解决五里村八字社辖区132户约450人安全饮水问题</t>
  </si>
  <si>
    <t>当地群众86户农户参与项目建设，做好管网的管理与日常维护，解决五里村八字社辖区132户450余人安全饮水问题.</t>
  </si>
  <si>
    <t>完成项目建设，做好资产的后续登记、维护管理</t>
  </si>
  <si>
    <t>更换五里村八字社饮水管网3860米</t>
  </si>
  <si>
    <t>更换五里村八字社饮水管网3860米,塑料管PP-R20:82880元;塑料管PP-R32:21660元;塑料管PP-R63:25620元;挖沟槽土方和回填方:9900元,成本控制在14万元</t>
  </si>
  <si>
    <t>受益户132户450人,其中脱贫户3户9人</t>
  </si>
  <si>
    <t>受益农户满意度95%</t>
  </si>
  <si>
    <t>2022年度</t>
  </si>
  <si>
    <t>2022年2月</t>
  </si>
  <si>
    <t>万盛经开区万东镇2022年人居环境整治项目</t>
  </si>
  <si>
    <t>（一）入户路硬化425米，22950元；
（二）地面硬化410平方米，34600；
（三）修建院坝围栏204米，8160元；
（四）排水沟整治890米，212130.8元；
（五）修建检查井6个，3742元；
（六）修建化粪池3个，18386.7元。
项目资金控制在30万元内</t>
  </si>
  <si>
    <t>营造良好的人居环境和发展环境，提高人民生活质量。农户40户100人受益,其中脱贫户7户20人</t>
  </si>
  <si>
    <t>40余户农户参与项目的选择与实施，提升40余户农户人居环境条件</t>
  </si>
  <si>
    <t>通过对农户房前屋后进行人居环境整治，达到改善农村生产生活环境，提高人民生活质量。</t>
  </si>
  <si>
    <t>对辖区内40余户农户进行人居环境进行整治。</t>
  </si>
  <si>
    <t>受益群众约40余户。</t>
  </si>
  <si>
    <t>受益户满意度90%以上</t>
  </si>
  <si>
    <t>王良强</t>
  </si>
  <si>
    <t>万盛经开区2022年南桐镇脱贫户产业奖励补助项目</t>
  </si>
  <si>
    <t>其它</t>
  </si>
  <si>
    <t>参照《万盛经开区建档立卡贫困户产业奖励补助办法（试行）》，对全镇144户脱贫户中发展产业的脱贫户进行奖励，奖励资金根据验收结果，据实奖励，每户最高2000元。</t>
  </si>
  <si>
    <t>南桐镇10个村</t>
  </si>
  <si>
    <t xml:space="preserve"> 支持144户脱贫户中有劳动能力的脱贫户且有意愿的发展产业，进一步激发脱贫群众内生动力。</t>
  </si>
  <si>
    <t xml:space="preserve"> 全镇144户脱贫户参与项目建设，通过奖励补助，提升脱贫户自身发展能力，带动脱贫户稳定增收。</t>
  </si>
  <si>
    <t>通过完成144户脱贫户中有产业发展意愿的发展产业，并据实进行奖励补助，达到帮助脱贫户增收的目标。</t>
  </si>
  <si>
    <t>奖励补助脱贫户≤144户</t>
  </si>
  <si>
    <t>有发展产业的脱贫户补助覆盖率100%</t>
  </si>
  <si>
    <t>补助标准≦2000元/户/年</t>
  </si>
  <si>
    <t>增加发展产业的脱贫户户均家庭经营性收入≧2000元</t>
  </si>
  <si>
    <t>受益脱贫户约≤144户498人</t>
  </si>
  <si>
    <t>受益脱贫户满意度95%以上</t>
  </si>
  <si>
    <t>贺捷</t>
  </si>
  <si>
    <t xml:space="preserve">万盛经开区2022年南桐镇扶贫培训项目 </t>
  </si>
  <si>
    <t>1。蜜柚种植技术培训，预计培训人数20人，其中预计20人，其中困难群众约10人；2. 农村庭院环境打造和惠民政策培训，预计50人，其中困难群众30人；3.各村工作人员相关工作业务培训，预计50人。</t>
  </si>
  <si>
    <t xml:space="preserve">南桐镇
</t>
  </si>
  <si>
    <t>通过培训，可使农户掌握种养植技术和家庭环境美化知识，发挥主观能动性；也可通过培训了解农村惠民政策，充分知晓和运用，受益脱贫户及监测对象约40人。</t>
  </si>
  <si>
    <t>约100余群众和脱贫户参与项目选择、实施和监督。</t>
  </si>
  <si>
    <t>通过开展种养植技术、农村庭院环境打造和农村惠民政策培训，达到帮助农户提高种养殖技术和提升家庭环境的目标，充分了解目前的扶贫惠民政策，充分知晓和运用，提高村基层干部服务群众工作水平。</t>
  </si>
  <si>
    <t>完成培训50人</t>
  </si>
  <si>
    <t>培训成本125元/人</t>
  </si>
  <si>
    <t>通过培训，提高农户种养殖技术，帮助脱贫人口增收提高村基层干部服务群众工作水平，</t>
  </si>
  <si>
    <t>受益脱贫人口数≥40人</t>
  </si>
  <si>
    <t>万盛经开区2022年南桐镇脱贫村产业发展项目</t>
  </si>
  <si>
    <t>1.对岩门村100亩李子园和50亩蜜柚示范园进行统一管护。含春、夏、秋、冬季四季管护，包括压枝、施肥、除草、施药、挂果管护等；2.购买管护复合肥和有机肥30吨和阿维菌素等低毒高效杀虫农药一批；3. 购买电动剪枝剪5把，修枝剪15把等果树管护工具一批；4. 购买水果保鲜清洗设备1套；5.种植蔷薇1000株。</t>
  </si>
  <si>
    <t>南桐镇岩门村</t>
  </si>
  <si>
    <t>通过完成100亩李子和50亩蜜柚示范园管护及水果清洗设备的采购，促进脱贫村产业发展，通过技术示范与培训，大大的提高村民的蜜柚管理技术和积极性，对周边农户起到辐射带动效应。提供务工岗位10余人，带到群众就近务工增收，其中脱贫户5名，平均增收2000元以上。</t>
  </si>
  <si>
    <t xml:space="preserve"> 30余名村民代表和脱贫户和监测户参与项目选择、实施和监督，村内有蜜柚种植农户均能通过蜜柚园和李子园的管护培训提升管护能力；保鲜清洗有利于蜜柚和李子成熟后保鲜包装和贮存，带动蜜柚品质提升，可实现错季销售；同时农户能通过务工等形式参与，带动5人以上家员增收。</t>
  </si>
  <si>
    <t>通过采购管护复合肥和有机肥30吨等管护物资完成100亩李子和50亩蜜柚的四季管护；采购完成蜜柚和李子保鲜包装设备，有利于蜜柚和李子成熟后保鲜包装和贮存，带动蜜柚品质提升，可实现错季销售，提升农业为旅游服务能力，同时增加种植农户和脱贫户的收入。</t>
  </si>
  <si>
    <t>1.完成岩门村100亩李子园和50亩蜜柚示范园进行统一管护。2.完成购买管护复合肥和有机肥30吨和阿维菌素等低毒高效杀虫农药一批；3. 完成购买电动剪枝剪5把，修枝剪15把等果树管护工具一批；4. 完成购买水果保鲜清洗设备1套；5. 完成种植蔷薇1000株。</t>
  </si>
  <si>
    <t>管护后验收合格率100%</t>
  </si>
  <si>
    <t>项目总投资32万元。其中：1.采购蜜柚、李子清洗风干设备一套，设备安装，场地修缮共7万元。2.采购管护物资及管护工具共16万元。3.蜜柚和李子管护人工共9万元。</t>
  </si>
  <si>
    <t>提供就业岗位5个，其中脱贫劳动力1-2名，带动群众就近务工增收。</t>
  </si>
  <si>
    <t>受益群众1137人，其中脱贫户和监测户46户135人，解决务工人数5人以上</t>
  </si>
  <si>
    <t xml:space="preserve"> 收益的80%用于基地运行维护，20%用于村级公益事业建设。.</t>
  </si>
  <si>
    <t>万盛经开区2022年南桐镇王家坝村金丝皇菊育苗基地建设项目</t>
  </si>
  <si>
    <t>1.购买金丝皇菊苗木8万株，进行苗木栽种及管护；2.购买管护有机肥40吨；3.安装杆高3米，40W锂电池灯，太阳能杀虫灯15盏；4.购买手扶式微耕机2台，电动喷雾器10台等管护农具一批；5.购买除草布1.2万平方米。</t>
  </si>
  <si>
    <t>南桐镇王家坝村</t>
  </si>
  <si>
    <t>完成20亩金丝皇菊种植基地基础设施建设，拓展王家坝村金丝皇菊种植面积。预计可增加村集体经济收入约2万/年，带动5名以上群众就近务工增收，其中困难群众2名及以上，平均增收2000元以上。</t>
  </si>
  <si>
    <t>30余名党员和群众参与项目选择，建设和监督，项目建设所在地30户农户以土地入股分红，带动5名以上群众就近务工增收，其中困难群众2名及以上，平均增收2000元以上。。</t>
  </si>
  <si>
    <t>通过完成金丝皇菊苗采购，栽种及管护等建设内容，达到促进王家坝村产业发展，带动群众和村集体增收和目标，提供务工岗位5个以上，带动农户就近务工增收，增加村集体经济收入约2万元/年。</t>
  </si>
  <si>
    <t>项目总投资30万元。其中1.采购金丝皇菊苗木共4万元；2.安装太阳能杀虫灯15盏共4.95万元；3.采购管护化肥40吨、除草布1.2万平方米、管护工具及产品包装等共15.05万元；4.20亩育苗基地人工管护共6万元。</t>
  </si>
  <si>
    <t>预计可增加村集体收入2万/年，带动5名以上群众务工，其中脱贫人口1-2名。</t>
  </si>
  <si>
    <t>受益群众777人，其中脱贫户和边缘户11人，提供务工岗位5个以上。</t>
  </si>
  <si>
    <t>受益困难群众满意度95%以上</t>
  </si>
  <si>
    <t xml:space="preserve"> 收益的80%用于基地运行维护，20%用于村级公益事业建设。</t>
  </si>
  <si>
    <t>万盛经开区南桐镇2022年人居环境整治项目</t>
  </si>
  <si>
    <t>村容村貌提升</t>
  </si>
  <si>
    <t>1. 改造家禽圈舍82㎡，家禽养殖围栏230m，圈舍地面硬化73㎡ ；2. 硬化院坝110㎡，修建院坝堡坎4m³；3.硬化2m宽入户路38m，5m宽入户路10m；4. 改造厨房20㎡；5. 整治农户屋前排水沟230m；6. 整治各村社级排水沟484m；7. 整治垃圾坑2处；8. 维修垃圾中转站路面20㎡。</t>
  </si>
  <si>
    <t>南桐镇各村</t>
  </si>
  <si>
    <t>改善50余户农户生产生活条件，其中脱贫户、监测对象等困难群众29户。</t>
  </si>
  <si>
    <t>项目建设受益农户50余户参与项目建设，村民代表参与项目实施过程中施工质量和资金使用的监督，项目的实施将改善农户的生产生活条件</t>
  </si>
  <si>
    <t>通过完在29户困难群众家禽圈舍、院坝和排水沟等的人居环境整治，到达营造干净整洁的农村环境，能减少疾病的发生率。</t>
  </si>
  <si>
    <t>项目总投资29.9万元。其中：1. 改造家禽圈舍82㎡，家禽养殖围栏230m，圈舍地面硬化73㎡ 共4.09万元；2. 硬化院坝110㎡，修建院坝堡坎4m³共1.74万元；3.硬化2m宽入户路38m，5m宽入户路10m共0.77万元；4. 改造厨房20㎡共0.42万元；5. 整治农户屋前排水沟230m共2.09万元；6. 整治各村社级排水沟484m共18.39万元；7. 整治垃圾坑2处共1.5万元；8. 维修垃圾中转站路面20㎡共0.9万元。</t>
  </si>
  <si>
    <t>营造干净整洁的农村环境，能减少疾病的发生率，有效降低贫困群众因此生病住院而产生的医疗费和误工费等直接经济损失</t>
  </si>
  <si>
    <t>推动美丽乡村建设，并通过宣传教育增加贫困群众的卫生意识，改变不良的生活习惯，掌握相关卫生知识，增强疾病预防能力</t>
  </si>
  <si>
    <t>受益人口满意度≥95%</t>
  </si>
  <si>
    <t>困难群众29户63人人，脱贫人口和监测对象6户38人</t>
  </si>
  <si>
    <t>万盛经开区2022年南桐镇岩门村饮水安全巩固提升项目</t>
  </si>
  <si>
    <t>维修加盖茶山，马鞍山，槲栗坡蓄水池共3口，安装PE50管网920米，管网开关和控水球阀等配件。新建50立方大湾社蓄水池1口，安装PE32管网1000米及配件。</t>
  </si>
  <si>
    <t>解决433余户1300余人安全饮水及季节性缺水问题，其中脱贫人口及监测对象46户136人。</t>
  </si>
  <si>
    <t>30余名村民代表和脱贫户代表共40余人参与项目监管，带动3名以上村民就近务工，项目实施将改善农户的生活条件。</t>
  </si>
  <si>
    <t>解决433余户1335余人安全饮水及季节性缺水问题，其中脱贫人口及监测对象46户136人。</t>
  </si>
  <si>
    <t>项目总投资20万元。其中：1.大湾社50立方蓄水池建设共6.18万元；2.檞栗坡水池加盖共2.63万元；3.茶山水池加盖6.81万元；4.马鞍山水池加盖2.75万元；5.其它费用1.63万元。</t>
  </si>
  <si>
    <t>解决433余户1300余人安全饮水及季节性缺水问题</t>
  </si>
  <si>
    <t>带动就业≥3人</t>
  </si>
  <si>
    <t>13594007860</t>
  </si>
  <si>
    <t>万盛经开区2022年关坝镇凉风村智慧养鱼项目（二期）</t>
  </si>
  <si>
    <t>1.基础设施建设：土石方开挖345立方米，安装Φ200PE管道1800米，修建管理用房1间，场地绿化800平方米；2.养殖设施设备建设：购置镀锌板圆桶4套，圆桶装饰135平方米，安装进水系统、排水系统、曝气系统各1套。</t>
  </si>
  <si>
    <t>带动村集体经济发展，稳定增收10万元，解决10余名群众就业问题，务工增收3000元/年。受益人口数为100人，其中脱贫人口和监测对象2人</t>
  </si>
  <si>
    <t>10余名农户参与项目建设，村民代表参与项目实施过程中施工质量和资金使用的监督，提供就业岗位10个，务工增收3000元/年</t>
  </si>
  <si>
    <t>完成凉风村智慧养鱼项目（二期）建设</t>
  </si>
  <si>
    <t>基础设施建设4.14万元，养殖设施设备购置安装7.67万元</t>
  </si>
  <si>
    <t>带动村集体经济发展，项目实施后集体经济增收10万元。</t>
  </si>
  <si>
    <t>万盛经开区青年镇2022年耕地损毁修复项目</t>
  </si>
  <si>
    <t>30亩基本耕损毁修复，排水沟250米，购买农机两台。</t>
  </si>
  <si>
    <t>修建</t>
  </si>
  <si>
    <t>茉莉茶</t>
  </si>
  <si>
    <t>可恢复30亩基本耕地产能，带动27户农户发展生产，户均增收1000元。</t>
  </si>
  <si>
    <t xml:space="preserve">30余名群众参与项目的建设和监督，可恢复30亩基本耕地产能，带动27户农户发展生产，户均增收1000元。</t>
  </si>
  <si>
    <t>30亩基本耕损毁修复，排水沟、沟带路、机械</t>
  </si>
  <si>
    <t>27户68人</t>
  </si>
  <si>
    <t>排水沟320元/米，机械1万元</t>
  </si>
  <si>
    <t>可恢复30亩基本耕地产能，带动27户农户发展生产，年产值约4.5万元</t>
  </si>
  <si>
    <t>万盛经开区石林镇庙坝村2022年罗簧沟乡村旅游基地建设项目</t>
  </si>
  <si>
    <t>农旅融合发展</t>
  </si>
  <si>
    <t>1.平整露营基地2404m2；2.花台建设54m；3.新修公共厕所1座（含洗漱淋浴区）；4.硬化公路66m（宽5.5m，厚0.2m）；5.新建蓄水池5m3.，铺设PE32管网500m；6.铺设透水砖便道50米。</t>
  </si>
  <si>
    <t>庙坝村以资金入投的模式，支持罗簧沟高山生态种植园进一步完善设施，配套建成生态露营基地，打造农旅融合示范点，村集体经济实现每年固定分红2万元。每年可解决固定生产务工5人，可实现人均年务工收入6000元，</t>
  </si>
  <si>
    <t xml:space="preserve">  一是解决10人当地农户就近直接参与项目建设，预计可获得固定务工收入6万余元；二是基地内每年可解决固定生产务工5人，可实现年务工收入3万余元。三是依靠基地增加庙坝村乡村旅游市场竞争力，有效提高庙坝知名度，切实带动庙坝片区30余家农家乐产业发展壮大。</t>
  </si>
  <si>
    <t>项目建设完成后，可以对10亩废弃渣土完成改造，有效盘活土地资源；增加旅游资源，带动村集体经济发展，为农户增收创造有利条件。</t>
  </si>
  <si>
    <t>1.平整露营基地2404m2；2.花台建设54m；3.新修公共厕所1座（含洗漱淋浴区）；4.硬化公路66m（宽5.5m，厚0.2m）；5.新建蓄水池5m3.，铺设PE32管网500m；6.铺设透水砖便道50m。</t>
  </si>
  <si>
    <t>管护后验收合格率=100%</t>
  </si>
  <si>
    <t>1.平整露营基地4720㎡8万元；2.新修公共厕所1座（含洗漱淋浴区）12.7万元；3.硬化公路70m（5.5m*0.2m）4.9万元；4.新建蓄水池5m³，集水井1m³，铺设PE32管网500m1.2万元；5.铺设透水砖便道50m1万元；6.建设3个垃圾收运点1.35万元；7.避雨棚1个1万元。</t>
  </si>
  <si>
    <t>2022年露营可正式营业，增加集体经济收入2万元，农旅融合效益产业的价值达25万元。</t>
  </si>
  <si>
    <t>有效完成废弃渣土改造利用10亩，建成市场竞争力较大的生态旅游基地，带动周边群众就近务工。</t>
  </si>
  <si>
    <t>工程设计使用年限≥1年</t>
  </si>
  <si>
    <t>2022年
7月</t>
  </si>
  <si>
    <t>50%用于公益设施建设，50%用于村级集体经济发展。</t>
  </si>
  <si>
    <t>采取保底分红模式，2023-2033，业主每年支付固定分红2万元。2033年期满后，分红机制另行协商。</t>
  </si>
  <si>
    <t>万盛经开区2022年巴渝工匠乡村驿站</t>
  </si>
  <si>
    <t>人才平台建设</t>
  </si>
  <si>
    <t>建设乡村驿站3个以上</t>
  </si>
  <si>
    <t>打造乡村技能品牌，培育乡村工匠能手，培训乡村技能人才，有效助力全区乡村振兴战略。该项目受益农户约100人，脱贫户20人。</t>
  </si>
  <si>
    <t>通过乡村驿站建设，培训一批乡村技能人才，乡村工匠能手，打造乡村技能品牌，通过驿站建设带动100人技术提升，脱贫户20人</t>
  </si>
  <si>
    <t>建设市级乡村驿站1个，区级3个</t>
  </si>
  <si>
    <t xml:space="preserve"> 15万元/市级，8万元/区级</t>
  </si>
  <si>
    <t>通过驿站建设，打造乡村技能品牌，培育乡村工匠能手，培训乡村技能人才。</t>
  </si>
  <si>
    <t>积极调动乡村技能人才培养。</t>
  </si>
  <si>
    <t>何兵</t>
  </si>
  <si>
    <t>万盛经开区青年镇2022年低产茶园改造项目</t>
  </si>
  <si>
    <t>改造260亩茶园改造，350元/亩，购买有机肥104吨，1600/吨，双刃修剪机2台，单刃6台。</t>
  </si>
  <si>
    <t>6名脱贫户参与务工，增收2万元。</t>
  </si>
  <si>
    <t>10户农户参与项目建设</t>
  </si>
  <si>
    <t>260茶园改造，350元/亩，有机肥104吨，1600/吨，双刃修剪机2台，单刃6台。改造260亩茶园改造，350元/亩，购买有机肥104吨，1600/吨，双刃修剪机2台，单刃6台。</t>
  </si>
  <si>
    <t>改造茶园350元/亩，肥料1600/吨</t>
  </si>
  <si>
    <t>6户11人</t>
  </si>
  <si>
    <t>万盛经开区丛林镇2022年海孔肉牛养殖场</t>
  </si>
  <si>
    <t>在海孔村黄草坪社石尖峰，对700平方米场地进行机械平整、混凝土硬化，新建600平方米彩钢棚牛舍，购买10吨蓄水桶1个，购买肉牛22头。</t>
  </si>
  <si>
    <t>海孔村排花山</t>
  </si>
  <si>
    <t>肉牛养殖场正式运营后，将为村集体经济增加收入5万元/年，带动全村10余人就业，其中脱贫户3人，人均增加收入5000元以上。</t>
  </si>
  <si>
    <t xml:space="preserve">    项目实施中有5名黄草坪社代表参与项目入库会议，参与到项目监督和项目实施，项目建成后将可以带动村里10余人灵活就业，预计人均增收5000元以上。                                                </t>
  </si>
  <si>
    <t>完成500平方米肉牛养殖场建设，购买种牛30头。</t>
  </si>
  <si>
    <t>建设500平方米牛舍一个及相关配套设施，购买30头种牛。</t>
  </si>
  <si>
    <t>挖机平整场地约1.2万元，硬化场地购买C30混凝土约3万元，购买600平方米彩钢棚约12万元，购买种牛、肉牛约40万元，购买砖、水泥、石粉、48号热度管钢材等辅材总计5.9万，购买10吨蓄水桶约1万元，建设人工费约4.7万元。</t>
  </si>
  <si>
    <t>每年可增加集体收入3.5万元以上</t>
  </si>
  <si>
    <t>受益低保户36人、脱贫户96人</t>
  </si>
  <si>
    <t>受益建档立卡脱困户满意度100%</t>
  </si>
  <si>
    <t>脱贫人口96人</t>
  </si>
  <si>
    <t>万盛经开区2022年南桐镇岩门村农产品冷链冻库建设项目</t>
  </si>
  <si>
    <t>利用岩门小学闲置建设用地建设农产品冷链冻库，其中：1.冻库底层地面平整及硬化210㎡，厚10㎝，C25混凝土浇筑；冻库内地面硬化及防尘处理144㎡，厚10㎝，C25混凝土浇筑，表面进行防尘处理；2.建设高4米钢架大棚250㎡；3.建设81m³低温冷藏库2间；54m³气调保鲜冷库5间；4.修建宽30㎝排水沟60米；5.冻库周边场地硬化300㎡，厚20㎝，C25混凝土浇筑；6.修建高0.8米仿古砖砌花园隔离护栏56米，安装不锈钢钎子门2道。7.安装场地监控设备1套。8.采购电动叉车1台等生产设备物资。</t>
  </si>
  <si>
    <t>促进南桐镇农产品保鲜和冷藏贮存，延长供应时间，促进南桐镇特色农产品销售，发展壮大特色农产品，增加岩门村集体经济收入约2万元/年，提供务工岗位5名以上，其中脱贫人口2名。</t>
  </si>
  <si>
    <t xml:space="preserve">  40名村民代表和户脱贫户参与项目建设和监管，提供务工岗位5名以上，其中脱贫人口2名，带动群众就近务工增收。</t>
  </si>
  <si>
    <t>通过完成81m³低温冷藏库2间；54m³气调保鲜冷库5间，以及农产品冷链基地基础设施建设，达到促进南桐镇农产品保鲜和冷藏贮存，延长供应时间，发展壮大特色农产品，增加辖区群众的种养殖收入。</t>
  </si>
  <si>
    <t>1.冻库底层地面平整及硬化210㎡，厚10㎝，C25混凝土浇筑；冻库内地面硬化及防尘处理144㎡，厚10㎝，C25混凝土浇筑，表面进行防尘处理；2.建设高4米钢架大棚250㎡；3.建设81m³低温冷藏库2间；54m³气调保鲜冷库5间；4.修建宽30㎝排水沟60米；5.冻库周边场地硬化300㎡，厚20㎝，C25混凝土浇筑；；6.修建高0.8米仿古砖砌花园隔离护栏56米，安装不锈钢钎子门2道。7.安装场地监控设备1套。8.采购电动叉车1台等生产设备物资。</t>
  </si>
  <si>
    <t>项目总资金65万元。其中：场地基础设施建设投入资金14.84万元，冻库箱体建设投入资金45.62万元，购置配套物资投入资金4.54万元。</t>
  </si>
  <si>
    <t>增加村集体经济收入约2万元/年。带动1-2名困难群众务工。</t>
  </si>
  <si>
    <t>受益群众1137人，其中脱贫户和监测户46户135人</t>
  </si>
  <si>
    <t xml:space="preserve"> 收益的80%用于运行冻库维护和运营，20%用于村级公益事业建设。</t>
  </si>
  <si>
    <t>万盛经开区万东镇2022年五和杨梅园产业配套设施建设项目</t>
  </si>
  <si>
    <t xml:space="preserve">1.间伐杨梅300株，管护杨梅800株。
2.购买三元复合肥15-15-15型5吨，食用菌菌渣50吨，农家肥100吨。
3.葡萄基地土壤整治20亩。
4.栽种葡萄新品种3个，2年生苗，夏黑1500、阳光玫瑰1000、巨峰500，共3000株。
5.修建山地单轨运输轨道500米。
6.电动修枝剪2把。
7.对未利用土地42亩进行机械深翻，播种优质高产牧草种子100千克。
</t>
  </si>
  <si>
    <t>1.项目建设后，提升杨梅葡萄采摘园产量产能，能吸引更多游客前来采摘，进一步促进五和村集体产业做大做强，增加五和村集体经济收入，预计三年后可实现8万元/年的经济效益。
2.能极大刺激和提升在村种植业大户不断提升科学种植技术和能力，使全村1200亩梨树和800亩其他果园纷纷效仿，改变从数量要效益到以质量要效益的思想转变，使五和果名气越来越大。
3.对撂荒的50余亩土地进行有效使用，减少撂荒地面积。</t>
  </si>
  <si>
    <t>50名群众参与项目入库会议、项目监督、项目实施等；带动农户20户务工就业，其中脱贫户5户，增收致富。</t>
  </si>
  <si>
    <t>完成项目内容建设，做好后期管护及实用，发挥建设作用</t>
  </si>
  <si>
    <t>1.间伐杨梅300株，管护杨梅800株。
2.购买三元复合肥15-15-15型5吨，食用菌菌渣50吨，农家肥100吨。
3.葡萄基地土壤整治20亩。
4.栽种葡萄新品种3个，2年生苗，夏黑1500、阳光玫瑰1000、巨峰500，共3000株。
5.修建山地单轨运输轨道500米。
6.电动修枝剪2把。
7.对未利用土地42亩进行机械深翻，播种优质高产牧草种子100千克。</t>
  </si>
  <si>
    <t>1.间伐杨梅300株，管护杨梅800株。5.2万元
2.购买三元复合肥15-15-15型5吨，食用菌菌渣50吨，农家肥100吨。9.5万元
3.葡萄基地土壤整治20亩。1万元
4.栽种葡萄新品种3个，2年生苗，夏黑1500、阳光玫瑰1000、巨峰500，共3000株。3万元
5.修建山地单轨运输轨道500米。7.4万元
6.电动修枝剪2把。0.1万元
7.对未利用土地42亩进行机械深翻，播种优质高产牧草种子100千克。8.8万元
项目成本控制在35万元内</t>
  </si>
  <si>
    <t>进一步促进五和村集体产业做大做强，增加五和村集体经济收入，预计三年后可实现8万元/年的经济效益。</t>
  </si>
  <si>
    <t>受益群众≥50人</t>
  </si>
  <si>
    <t>2022年6月</t>
  </si>
  <si>
    <t>万盛经开区万东镇2022年五里村高家社村民出行道路建设项目</t>
  </si>
  <si>
    <t>村民出行道路</t>
  </si>
  <si>
    <t xml:space="preserve">1.新增出行道路700米：规格：宽1.5-2.5m，砼C20，10㎝厚。
2.道路配套修建排水沟700米，规格：宽0.4m，深0.3--0.6m，砼C20，10cm厚。                      3.片石堡坎22立方米。规格：根据实际地形确定长宽高。               
</t>
  </si>
  <si>
    <t>万东镇五里村高家社</t>
  </si>
  <si>
    <t>通过新建五里村高家社出行道路700米，解决该片区42户125人村民出行，其中脱贫户2户3人,促进家庭增收致富。</t>
  </si>
  <si>
    <t>30名群众参与项目入库会议、项目监督、项目实施等，项目资金修建完善道路。</t>
  </si>
  <si>
    <t>完成项目内容建设，做好后期管护及实用，发挥建设作用。</t>
  </si>
  <si>
    <t>1.新增出行道路700米；
2.修建排水沟700米；
3.修建堡坎22立方米。</t>
  </si>
  <si>
    <t>1.新增出行道路700米，约130元/米，91280元；
2.修建排水沟700米，约70元/米，49315元；
3.修建堡坎22立方米，430元/立方米，9460元。</t>
  </si>
  <si>
    <t>万盛经开区万东镇2022年五和村果园自动打药施肥管网建设项目</t>
  </si>
  <si>
    <t>1.自动打药施肥机6台，约2.4万元；
2.25管网4000米，含管件约400个，约4万元；
3.不锈钢立柱2米高400根，约4万元；
4.施肥池8口，轻钢机器管理间8个，约3万元；
5.抽粪车2台，碎枝机2台，约10万元。</t>
  </si>
  <si>
    <t>提升产业科学化管护作业和效率，减少人工成本；提升病虫害统防统治的能力，改善土壤酸化，增加土壤有机质；壮大村集体经济，增加村集体收入2万元/年，提升村种植大户科学技术能力。受益农户35户80人,其中脱贫户和监测户23户45人</t>
  </si>
  <si>
    <t>50名群众参与项目入库会议、项目监督、项目实施等；完善五和村产业配套设施。</t>
  </si>
  <si>
    <t>1.自动打药施肥机6台；
2.25管网4000米，含管件约400个；
3.不锈钢立柱2米高400根；
4.施肥池8口，轻钢机器管理间8个；
5.抽粪车2台，碎枝机2台。</t>
  </si>
  <si>
    <t>1.自动打药施肥机6台，约2.4万元；
2.25管网4000米，含管件约400个，约4万元；
3.不锈钢立柱2米高400根，约4万元；
4.施肥池8口，轻钢机器管理间8个，约3万元；
5.抽粪车2台，碎枝机2台，约10万元。
项目成本控制在24万元内</t>
  </si>
  <si>
    <t>可减少产业用工成本2万元/年</t>
  </si>
  <si>
    <t>受益群众≥80人</t>
  </si>
  <si>
    <t>万盛经开区万东镇2022年榜上村垃圾分类驿站建设项目</t>
  </si>
  <si>
    <t>1.在榜上村建设万东镇垃圾分类驿站65㎡（一层、砖混结构）。分类驿站主要功能布局为：垃圾四分类投放，垃圾集中清运暂存、垃圾分类实施冲洗、可回收垃圾暂存、有害垃圾暂存、环卫设施存放以及环卫工人休息室等；               2、购置3立方不锈钢垃圾箱20个、嵌入式四分类垃圾箱1套、两分类垃圾桶1套。其他垃圾桶7个；              3.垃圾分类驿站门头及门牌制作。</t>
  </si>
  <si>
    <t>万东镇榜上村</t>
  </si>
  <si>
    <t>持续改善农村地区环境卫生，补齐必要的农村人居环境整治和小型公益性基础设施建设短板，以及垃圾清运等小型公益性生活设施。受益人口8000余人</t>
  </si>
  <si>
    <t>榜上村农户参与项目建设，村民代表参与项目实施过程中施工质量和资金使用的监督。通过采用“户集、村收、镇转运、区处理”城乡一体化的垃圾处理模式，建立垃圾处理财政保障机制，探索农村生活垃圾治理服务外包，完善农村生活垃圾无害化处理保障体系。</t>
  </si>
  <si>
    <t>完成垃圾分类收集驿站65㎡的建设，含垃圾四分类投放，垃圾集中清运暂存、垃圾分类实施冲洗、可回收垃圾暂存、有害垃圾暂存、环卫设施存放以及环卫工人休息室等、室内外装饰、给排水及电安装，</t>
  </si>
  <si>
    <t xml:space="preserve">1、垃圾分类驿站基础持力层换填。2、建设垃圾分类驿站65㎡，3、购置3立方不锈钢垃圾箱20个、嵌入式四分类垃圾箱1套、两分类垃圾桶1套。其他垃圾桶7个。 </t>
  </si>
  <si>
    <t>项目总投资41.2万元</t>
  </si>
  <si>
    <t>受益群众约3000余户，8000余人。</t>
  </si>
  <si>
    <t>万盛经开区城管局</t>
  </si>
  <si>
    <t>黄小红</t>
  </si>
  <si>
    <t>13508353087</t>
  </si>
  <si>
    <t>万盛经开区2022年南桐镇渝黔复线沿线农村人居环境整治项目</t>
  </si>
  <si>
    <t>建设垃圾分类回收点（可回收暂存）1个，购买垃圾分类入户桶40L1100个，生活垃圾桶120L500个，垃圾分类桶240L500个，制作垃圾分类亭10个，垃圾分类宣传栏10个</t>
  </si>
  <si>
    <t>南桐镇民权村</t>
  </si>
  <si>
    <t>解决渝黔复线高速公路沿线农村人居环境问题。在民权村开展垃圾分类知识宣传和垃圾源头分类工作，呼吁人人参与垃圾分类，共同打造“整洁美丽、和谐宜居”的农村环境。约780余户村民受益，其中脱贫户17户38人。</t>
  </si>
  <si>
    <t>50余户村民代表参与项目的选择与建设， 约780余户居民受益</t>
  </si>
  <si>
    <t>完成项目建设内容，改善农村人居环境，提高人民生活质量</t>
  </si>
  <si>
    <t>1.建设垃圾分类回收点（可回收暂存）1个，2.购买垃圾分类入户桶40L110个，生活垃圾桶120L500个，垃圾分类桶240L500个，3.制作垃圾分类亭10个，垃圾分类宣传栏10个</t>
  </si>
  <si>
    <t>项目总投资45.5万元.其中：1.建设垃圾分类回收点投入资金10万元；2.购买垃圾分类入户桶40L1100个，生活垃圾桶120L500个，垃圾分类桶240L500个投入资金30万元；3.制作垃圾分类亭10个，垃圾分类宣传栏10个投入资金5.5万元</t>
  </si>
  <si>
    <t>受益群众为781户2008人，其中脱贫人口数和监测对17户38人。</t>
  </si>
  <si>
    <t>易贞秀</t>
  </si>
  <si>
    <t>15213645985</t>
  </si>
  <si>
    <t>万盛经开区2022年关坝镇乡村建设行动人居环境整治农村垃圾治理项目</t>
  </si>
  <si>
    <t>1.完成2个社区、8个村垃圾袋、垃圾桶、环卫背心、保洁工具。2.集中采购后压式垃圾车辆专用垃圾桶、4分类户外垃圾箱。3.田坝村垃圾分类示范村建设。</t>
  </si>
  <si>
    <t>关坝镇</t>
  </si>
  <si>
    <t>2个社区、8个村农户参与项目建设，村民代表参与项目实施过程中施工质量和资金使用的监督。通过采用“户集、村收、镇转运、区处理”城乡一体化的垃圾处理模式，建立垃圾处理财政保障机制，探索农村生活垃圾治理服务外包，完善农村生活垃圾无害化处理保障体系。</t>
  </si>
  <si>
    <t>1.完成2个社区、8个村垃圾袋、垃圾桶、环卫背心、保洁工具、垃圾收运人员补贴的保障。2.集中采购后压式垃圾车辆专用垃圾桶、4分类户外垃圾箱。</t>
  </si>
  <si>
    <t>1.完成2个社区、8个村10000个垃圾袋、40个垃圾桶、80件环卫背心、基础保洁工具、每月垃圾收运人员补贴的保障。2.集中采购后压式垃圾车辆专用垃圾桶130个、4分类户外垃圾箱120个。</t>
  </si>
  <si>
    <t>项目总投资35.3万元</t>
  </si>
  <si>
    <t>受益群众约5100户，15300人。其中脱贫户424户，1375人</t>
  </si>
  <si>
    <t>13883722483</t>
  </si>
  <si>
    <t>万盛经开区丛林镇2022年财政衔接推进乡村振兴补助资金农村垃圾治理项目</t>
  </si>
  <si>
    <t>1.对红岩村、新建村、海孔村、永胜村添置垃圾治理设备；               2、购置垃圾桶120L，249个；垃圾桶240L，320个；垃圾分类亭三分类，8个；勾臂箱1.5L，10个；勾臂箱3L，11个，评比栏上墙定墙上写真板长2米，宽1米，铝合金边框，4块；宣传栏定墙上写真板长2米，宽1米，铝合金边框，4块；宣传牌写真板30cm*40cm，800块；制作张贴一批宣传海报。</t>
  </si>
  <si>
    <t>丛林镇红岩村、新建村、海孔村、永胜村。</t>
  </si>
  <si>
    <t>持续改善农村地区环境卫生，补齐必要的农村人居环境整治和基础设施建设短板。受益人口4103人</t>
  </si>
  <si>
    <t>购置补齐垃圾治理设施设备</t>
  </si>
  <si>
    <t xml:space="preserve">购置垃圾桶120L，249个；垃圾桶240L，320个；垃圾分类亭三分类，8个；勾臂箱1.5L，10个；勾臂箱3L，11个，评比栏上墙定墙上写真板长2米，宽1米，铝合金边框，4块；宣传栏定墙上写真板长2米，宽1米，铝合金边框，4块；宣传牌写真板30cm*40cm，800块；宣传海报自带不干胶40cm*60cm，1100份。 </t>
  </si>
  <si>
    <t>项目总投资35.2万元</t>
  </si>
  <si>
    <t>项目建成后，将进一步提升农村生活垃圾处理能力，补齐基础设施建设短板。</t>
  </si>
  <si>
    <t>受益群众约1290户，4103人。</t>
  </si>
  <si>
    <t>13896064488</t>
  </si>
  <si>
    <t>万盛经开区2022年金桥镇乡村建设行动人居环境整治农村垃圾治理项目</t>
  </si>
  <si>
    <t>购买3m3垃圾箱12个，除锈喷柒维修垃圾箱20个，购买不锈钢手推车30辆，垃圾箱液压杆100根，扫帚1000把、雨衣100件，在青山村石坝社维修公厕1座，制作宣传彩绘200m2，建设生活垃圾集中收集点4个、可回收物暂存点1个，沤肥池115口。</t>
  </si>
  <si>
    <t>金桥镇</t>
  </si>
  <si>
    <t>垃圾分类示范引领强化农村基础设施建设、整治农村人居环境、完善乡村基础设施为目的。受益人口总数为2628人，其中脱贫人口数和监测对象为243。</t>
  </si>
  <si>
    <t>按要求向社会公开项目进展和资金使用情况，接受群众监督。</t>
  </si>
  <si>
    <r>
      <rPr>
        <sz val="8"/>
        <rFont val="宋体"/>
        <charset val="134"/>
      </rPr>
      <t>购买3m</t>
    </r>
    <r>
      <rPr>
        <vertAlign val="superscript"/>
        <sz val="8"/>
        <rFont val="宋体"/>
        <charset val="134"/>
      </rPr>
      <t>3</t>
    </r>
    <r>
      <rPr>
        <sz val="8"/>
        <rFont val="宋体"/>
        <charset val="134"/>
      </rPr>
      <t>垃圾箱12个，7.2万元；除锈喷柒维修垃圾箱20个，2.34万元；购买不锈钢手推车30辆，3.6万元；垃圾箱液压杆100根，0.5万元；扫帚1000把，0.8万元；在青山村石坝社维修公厕1座，0.36万元；制作宣传彩绘200m</t>
    </r>
    <r>
      <rPr>
        <vertAlign val="superscript"/>
        <sz val="8"/>
        <rFont val="宋体"/>
        <charset val="134"/>
      </rPr>
      <t>2</t>
    </r>
    <r>
      <rPr>
        <sz val="8"/>
        <rFont val="宋体"/>
        <charset val="134"/>
      </rPr>
      <t>，10.4万元；建设生活垃圾集中收集点2个、1万元；修建沤肥池115口，9.2万元。</t>
    </r>
  </si>
  <si>
    <t>项目总投资35.6万元</t>
  </si>
  <si>
    <t>项目建成后，将进一步提升农村生活垃圾处理分类能力，降低农村生活垃圾处理分类成本；将进一步减少生活垃圾堆放占用的土地及农田。</t>
  </si>
  <si>
    <t>2022年石林镇两河村农村生活垃圾成效治理项目</t>
  </si>
  <si>
    <t>采购更换3立方米不锈钢垃圾箱体20个，采购更换塑料垃圾桶240L，50个（带轮子）、120L垃圾桶68个，垃圾分类宣传箱1个。高压垃圾车垃圾站清洗机3台（2200W）。垃圾站铝合金卷叶门电机更换一台（600W铜芯，承重600公斤），垃圾站50米电缆线更换，新建农村垃圾分类投放点（大点）7个，农村垃圾桶固定点建设68个，最美庭院评比公示牌7个。垃圾分类温馨提示牌100块，宣传手提袋600个 最美庭院荣誉牌50块，围裙1000匹，门前三包责任牌5mmPVC UV600块等。每季度开展一次评比工作一项</t>
  </si>
  <si>
    <t>保障农村生活垃圾清运设施设备更换，垃圾分类示范引领强化农村基础设施建设、整治农村人居环境、完善乡村基础设施为目的。受益人口总数为1847人，其中脱贫人口数75人。</t>
  </si>
  <si>
    <t>受群众监督</t>
  </si>
  <si>
    <t>保障清运设施设备完善</t>
  </si>
  <si>
    <t>更换我镇损坏垃圾箱20个，垃圾桶118个，冲水车三台，卷叶门电机1个，新建农村垃圾分类投放点（大点）7个，农村垃圾桶固定点建设68个，最美庭院评比公示牌7个。开展宣传评比工作一项</t>
  </si>
  <si>
    <t>当年开工当年完工率50%</t>
  </si>
  <si>
    <t>项目总投资35.3万</t>
  </si>
  <si>
    <t>项目完成后进一步保障农村人居环境</t>
  </si>
  <si>
    <t>受益群众约1万人（含夏季旅居人口）其中贫困户75人</t>
  </si>
  <si>
    <t>2022-2023</t>
  </si>
  <si>
    <t>17783041916</t>
  </si>
  <si>
    <t>万盛经开区金桥镇马头桥村2022年太阳能光伏发电产业项目</t>
  </si>
  <si>
    <t>光伏项目</t>
  </si>
  <si>
    <t xml:space="preserve">搭建约4.5m高的钢架，结合金桥吹打培训基地房550㎡共计约748㎡平台，安装187kWp光伏电板及全套组建，及并入国家电网。
</t>
  </si>
  <si>
    <t>金桥镇马头桥村</t>
  </si>
  <si>
    <t>该项目的峰值装机容量为187kWp，平均发电估算150000kW/年；所发电量并入国家电网，对照目前国家电网收购价0.392元/kWh，平均每年收益5.88万元左右。按照1：2：7进行利润分红（即生产生活困难群众救助10%、农户20%、集体经济再发展和公益事业共70%）</t>
  </si>
  <si>
    <t>42户脱贫户参与项目建设和项目监督，通过项目的实施，按照1：2：7进行利润分红（即生产生活困难群众救助10%、农户20%、集体经济再发展和公益事业共70%）</t>
  </si>
  <si>
    <t xml:space="preserve">完成搭建约4.5m高的钢架，结合金桥吹打培训基地房550㎡共计约748㎡平台，安装187kWp光伏电板及全套组建，及并入国家电网。
</t>
  </si>
  <si>
    <t>脱贫户42户179人</t>
  </si>
  <si>
    <t>项目资金70万</t>
  </si>
  <si>
    <t>项目建设可实现5万元/年的经济效益</t>
  </si>
  <si>
    <t>增加村集体经济收入，并使脱贫户42户179人受益</t>
  </si>
  <si>
    <t>按照1：2：7进行利润分红（即生产生活困难群众救助10%、农户20%、集体经济再发展和公益事业共70%）</t>
  </si>
  <si>
    <t>万盛经开区2022年农村户厕改造项目</t>
  </si>
  <si>
    <t>乡村建设</t>
  </si>
  <si>
    <t>82户农村户厕改造户进行奖补。</t>
  </si>
  <si>
    <t>对82户农村户厕改造户进行奖补。</t>
  </si>
  <si>
    <t>对农户新修卫生厕所按3000元/户进行奖补。</t>
  </si>
  <si>
    <t>对82户农村户厕改造户进行奖补，提高农村人居环境整治效果。</t>
  </si>
  <si>
    <t>完成82户卫生厕所改造计划。</t>
  </si>
  <si>
    <t>粪污实现无害化处理和资源化利用效果。</t>
  </si>
  <si>
    <t>改造完成率100%</t>
  </si>
  <si>
    <t>补助标准3000元/户</t>
  </si>
  <si>
    <t>降低血吸虫等疾病发生率，减少农户医疗方面的支出。</t>
  </si>
  <si>
    <t>提高农村人居环境整治水平。提升农村卫生厕所普及率。</t>
  </si>
  <si>
    <t>持续年限≧5年</t>
  </si>
  <si>
    <t>受益户满意率95%以上</t>
  </si>
  <si>
    <t>崔正芳</t>
  </si>
  <si>
    <t>万盛经开区万东镇2022年五和村受灾梨园管护项目</t>
  </si>
  <si>
    <t>对受灾的700余亩梨园进行管护，每亩地施肥100kg，购买复合肥（氮磷钾总养分≥45%）70.25吨，28.3万元。</t>
  </si>
  <si>
    <t>帮助143户农户和村集体梨园进行灾后重建，减少经济损失，提升农户继续干好农业生产的信心。</t>
  </si>
  <si>
    <t>群众投工投劳参与项目建设，管护好700余亩梨园</t>
  </si>
  <si>
    <t>完成项目建设内容，做好梨树管护，让梨园在下一年的发挥更多的经济效益</t>
  </si>
  <si>
    <t>购买复合肥（氮磷钾总养分≥40%，N-P-K=16-8-16）80吨</t>
  </si>
  <si>
    <t>控制在28.3万内</t>
  </si>
  <si>
    <t>可增收约50余万元</t>
  </si>
  <si>
    <t>受益群众600余人</t>
  </si>
  <si>
    <t>刘星</t>
  </si>
  <si>
    <t>万盛经开区2022年小额信贷风险保证金</t>
  </si>
  <si>
    <t>扶贫小额贷款风险补偿金</t>
  </si>
  <si>
    <t>重庆银行小额信贷风险保证金。</t>
  </si>
  <si>
    <t>增加放贷银行，促进老百姓贷款积极性，带动产业发展。</t>
  </si>
  <si>
    <t>通过增加风险风险补偿金，增加银行的放贷的金额</t>
  </si>
  <si>
    <t>减小产业发展成本，带动产业发展</t>
  </si>
  <si>
    <t>进入下一年项目库</t>
  </si>
  <si>
    <t>万盛经开区2022年石林镇2022年第二批人居环境整治项目</t>
  </si>
  <si>
    <t>为石林镇10余户农户改造鸡圈、改造厨房、厕所、院坝等，</t>
  </si>
  <si>
    <t>石林镇各村</t>
  </si>
  <si>
    <t>为脱贫户、监测户、低保户、残疾户等10余户农户整治排水沟、厨房、硬化院坝，整治公共区域环境，硬化入户道路等，提升人居环境</t>
  </si>
  <si>
    <t>农户参与项目前期设计，项目建设过程监督，农户通过项目建设可以改善人居环境，8名农户参与项目监督、项目实施，通过务工，人均能增加收入约3000元。</t>
  </si>
  <si>
    <t>整治排水沟、厨房、硬化院坝，整治公共区域环境，排危等</t>
  </si>
  <si>
    <t>可有效改善困难群众的人居环境，降低生活生产成本</t>
  </si>
  <si>
    <t>新增</t>
  </si>
  <si>
    <t>万盛经开区精准脱贫保风险调节金</t>
  </si>
  <si>
    <t>巩固三保障成果</t>
  </si>
  <si>
    <t>防贫保险（基金）</t>
  </si>
  <si>
    <t>安排专项资金用于2019-2021年精准脱贫保（巩固脱贫保）风险调节。确保如期完成理赔工作。</t>
  </si>
  <si>
    <t>如期完成2019-2021年精准脱贫保（巩固脱贫保）理赔工作，理赔金额13.47万元。</t>
  </si>
  <si>
    <t>项目实施后减少全区脱贫人口因疾病、意外事故等造成的经济损失13.47万元。</t>
  </si>
  <si>
    <t>受益脱贫人口1000人次以上</t>
  </si>
  <si>
    <t>成本控制在预算范围内</t>
  </si>
  <si>
    <t>减少全区脱贫人口因疾病、意外事故等造成的经济损失13.47万元。</t>
  </si>
  <si>
    <t>项目受益年限≥1年</t>
  </si>
  <si>
    <t>受益群众满意度100%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</si>
</sst>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name val="方正黑体_GBK"/>
      <charset val="134"/>
    </font>
    <font>
      <b/>
      <sz val="12"/>
      <color indexed="48"/>
      <name val="宋体"/>
      <charset val="134"/>
    </font>
    <font>
      <b/>
      <sz val="12"/>
      <color indexed="10"/>
      <name val="宋体"/>
      <charset val="134"/>
    </font>
    <font>
      <sz val="16"/>
      <name val="方正小标宋_GBK"/>
      <charset val="134"/>
    </font>
    <font>
      <sz val="9"/>
      <name val="方正黑体_GBK"/>
      <charset val="134"/>
    </font>
    <font>
      <sz val="8"/>
      <name val="宋体"/>
      <charset val="134"/>
    </font>
    <font>
      <sz val="8"/>
      <name val="方正仿宋_GBK"/>
      <charset val="134"/>
    </font>
    <font>
      <b/>
      <sz val="8"/>
      <name val="宋体"/>
      <charset val="134"/>
    </font>
    <font>
      <sz val="11"/>
      <color indexed="8"/>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8"/>
      <name val="Times New Roman"/>
      <charset val="134"/>
    </font>
    <font>
      <vertAlign val="superscript"/>
      <sz val="8"/>
      <name val="宋体"/>
      <charset val="134"/>
    </font>
    <font>
      <sz val="8"/>
      <name val="Calibri"/>
      <charset val="134"/>
    </font>
    <font>
      <sz val="8"/>
      <name val="Arial"/>
      <charset val="134"/>
    </font>
    <font>
      <sz val="8"/>
      <name val="SimSun"/>
      <charset val="134"/>
    </font>
  </fonts>
  <fills count="18">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2">
    <xf numFmtId="0" fontId="0" fillId="0" borderId="0">
      <alignment vertical="center"/>
    </xf>
    <xf numFmtId="43" fontId="9" fillId="0" borderId="0" applyFont="0" applyBorder="0" applyAlignment="0" applyProtection="0">
      <alignment vertical="center"/>
    </xf>
    <xf numFmtId="44" fontId="9" fillId="0" borderId="0" applyFont="0" applyBorder="0" applyAlignment="0" applyProtection="0">
      <alignment vertical="center"/>
    </xf>
    <xf numFmtId="9" fontId="9" fillId="0" borderId="0" applyFont="0" applyBorder="0" applyAlignment="0" applyProtection="0">
      <alignment vertical="center"/>
    </xf>
    <xf numFmtId="41" fontId="9" fillId="0" borderId="0" applyFont="0" applyBorder="0" applyAlignment="0" applyProtection="0">
      <alignment vertical="center"/>
    </xf>
    <xf numFmtId="42" fontId="9" fillId="0" borderId="0" applyFont="0" applyBorder="0" applyAlignment="0" applyProtection="0">
      <alignment vertical="center"/>
    </xf>
    <xf numFmtId="0" fontId="10" fillId="0" borderId="0" applyNumberFormat="0" applyBorder="0" applyAlignment="0" applyProtection="0">
      <alignment vertical="center"/>
    </xf>
    <xf numFmtId="0" fontId="11" fillId="0" borderId="0" applyNumberFormat="0" applyBorder="0" applyAlignment="0" applyProtection="0">
      <alignment vertical="center"/>
    </xf>
    <xf numFmtId="0" fontId="9" fillId="3" borderId="12" applyNumberFormat="0" applyFont="0" applyAlignment="0" applyProtection="0">
      <alignment vertical="center"/>
    </xf>
    <xf numFmtId="0" fontId="12" fillId="0" borderId="0" applyNumberFormat="0" applyBorder="0" applyAlignment="0" applyProtection="0">
      <alignment vertical="center"/>
    </xf>
    <xf numFmtId="0" fontId="13" fillId="0" borderId="0" applyNumberFormat="0" applyBorder="0" applyAlignment="0" applyProtection="0">
      <alignment vertical="center"/>
    </xf>
    <xf numFmtId="0" fontId="14" fillId="0" borderId="0" applyNumberFormat="0" applyBorder="0" applyAlignment="0" applyProtection="0">
      <alignment vertical="center"/>
    </xf>
    <xf numFmtId="0" fontId="15" fillId="0" borderId="13" applyNumberFormat="0" applyAlignment="0" applyProtection="0">
      <alignment vertical="center"/>
    </xf>
    <xf numFmtId="0" fontId="16" fillId="0" borderId="13" applyNumberFormat="0" applyAlignment="0" applyProtection="0">
      <alignment vertical="center"/>
    </xf>
    <xf numFmtId="0" fontId="17" fillId="0" borderId="14" applyNumberFormat="0" applyAlignment="0" applyProtection="0">
      <alignment vertical="center"/>
    </xf>
    <xf numFmtId="0" fontId="17" fillId="0" borderId="0" applyNumberFormat="0" applyBorder="0" applyAlignment="0" applyProtection="0">
      <alignment vertical="center"/>
    </xf>
    <xf numFmtId="0" fontId="18" fillId="4" borderId="15" applyNumberFormat="0" applyAlignment="0" applyProtection="0">
      <alignment vertical="center"/>
    </xf>
    <xf numFmtId="0" fontId="19" fillId="5" borderId="16" applyNumberFormat="0" applyAlignment="0" applyProtection="0">
      <alignment vertical="center"/>
    </xf>
    <xf numFmtId="0" fontId="20" fillId="5" borderId="15" applyNumberFormat="0" applyAlignment="0" applyProtection="0">
      <alignment vertical="center"/>
    </xf>
    <xf numFmtId="0" fontId="21" fillId="6" borderId="17" applyNumberFormat="0" applyAlignment="0" applyProtection="0">
      <alignment vertical="center"/>
    </xf>
    <xf numFmtId="0" fontId="22" fillId="0" borderId="18" applyNumberFormat="0" applyAlignment="0" applyProtection="0">
      <alignment vertical="center"/>
    </xf>
    <xf numFmtId="0" fontId="23" fillId="0" borderId="19" applyNumberFormat="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2" borderId="0" applyNumberFormat="0" applyBorder="0" applyAlignment="0" applyProtection="0">
      <alignment vertical="center"/>
    </xf>
    <xf numFmtId="0" fontId="26" fillId="2" borderId="0" applyNumberFormat="0" applyBorder="0" applyAlignment="0" applyProtection="0">
      <alignment vertical="center"/>
    </xf>
    <xf numFmtId="0" fontId="26" fillId="12"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8" borderId="0" applyNumberFormat="0" applyBorder="0" applyAlignment="0" applyProtection="0">
      <alignment vertical="center"/>
    </xf>
    <xf numFmtId="0" fontId="26" fillId="1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6" fillId="15" borderId="0" applyNumberFormat="0" applyBorder="0" applyAlignment="0" applyProtection="0">
      <alignment vertical="center"/>
    </xf>
    <xf numFmtId="0" fontId="26" fillId="10" borderId="0" applyNumberFormat="0" applyBorder="0" applyAlignment="0" applyProtection="0">
      <alignment vertical="center"/>
    </xf>
    <xf numFmtId="0" fontId="27" fillId="16" borderId="0" applyNumberFormat="0" applyBorder="0" applyAlignment="0" applyProtection="0">
      <alignment vertical="center"/>
    </xf>
    <xf numFmtId="0" fontId="27" fillId="2" borderId="0" applyNumberFormat="0" applyBorder="0" applyAlignment="0" applyProtection="0">
      <alignment vertical="center"/>
    </xf>
    <xf numFmtId="0" fontId="26" fillId="2" borderId="0" applyNumberFormat="0" applyBorder="0" applyAlignment="0" applyProtection="0">
      <alignment vertical="center"/>
    </xf>
    <xf numFmtId="0" fontId="26" fillId="17"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protection locked="0"/>
    </xf>
    <xf numFmtId="0" fontId="9" fillId="0" borderId="0">
      <alignment vertical="top"/>
      <protection locked="0"/>
    </xf>
    <xf numFmtId="0" fontId="9" fillId="0" borderId="0" applyNumberFormat="0">
      <alignment vertical="center"/>
    </xf>
  </cellStyleXfs>
  <cellXfs count="45">
    <xf numFmtId="0" fontId="0" fillId="0" borderId="0" xfId="0" applyFill="1">
      <alignment vertical="center"/>
    </xf>
    <xf numFmtId="0" fontId="1" fillId="0" borderId="0" xfId="0" applyFont="1" applyFill="1" applyAlignment="1">
      <alignment wrapText="1"/>
    </xf>
    <xf numFmtId="0" fontId="0"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2" borderId="0" xfId="0" applyFill="1" applyAlignment="1">
      <alignment wrapText="1"/>
    </xf>
    <xf numFmtId="0" fontId="0" fillId="0" borderId="0" xfId="0" applyFill="1" applyAlignment="1">
      <alignment wrapText="1"/>
    </xf>
    <xf numFmtId="0" fontId="1"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3" xfId="0" applyFont="1" applyFill="1" applyBorder="1" applyAlignment="1">
      <alignment horizontal="justify" vertical="center"/>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wrapText="1"/>
      <protection locked="0"/>
    </xf>
    <xf numFmtId="0" fontId="8"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wrapText="1"/>
    </xf>
    <xf numFmtId="0" fontId="6" fillId="0" borderId="3" xfId="49" applyFont="1" applyFill="1" applyBorder="1" applyAlignment="1" applyProtection="1">
      <alignment horizontal="center" vertical="center" wrapText="1"/>
    </xf>
    <xf numFmtId="57" fontId="6" fillId="0" borderId="3" xfId="0" applyNumberFormat="1" applyFont="1" applyFill="1" applyBorder="1" applyAlignment="1">
      <alignment horizontal="center" vertical="center" wrapText="1"/>
    </xf>
    <xf numFmtId="0" fontId="6" fillId="0" borderId="3" xfId="0" applyFont="1" applyFill="1" applyBorder="1" applyAlignment="1" applyProtection="1">
      <alignment horizontal="right" vertical="center" wrapText="1"/>
      <protection locked="0"/>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0" fillId="2" borderId="0" xfId="0" applyFill="1">
      <alignment vertical="center"/>
    </xf>
    <xf numFmtId="0" fontId="6" fillId="0" borderId="3"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2 2 2 2 2"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8"/>
  <sheetViews>
    <sheetView tabSelected="1" zoomScale="115" zoomScaleNormal="115" workbookViewId="0">
      <pane ySplit="7" topLeftCell="A34" activePane="bottomLeft" state="frozen"/>
      <selection/>
      <selection pane="bottomLeft" activeCell="O34" sqref="O34"/>
    </sheetView>
  </sheetViews>
  <sheetFormatPr defaultColWidth="9" defaultRowHeight="15.6"/>
  <cols>
    <col min="1" max="1" width="3.75" style="6" customWidth="1"/>
    <col min="2" max="4" width="7.25" style="6" customWidth="1"/>
    <col min="5" max="5" width="12.125" style="6" customWidth="1"/>
    <col min="6" max="6" width="8.51666666666667" style="6" customWidth="1"/>
    <col min="7" max="7" width="6.625" style="6" customWidth="1"/>
    <col min="8" max="9" width="10.5" style="6" customWidth="1"/>
    <col min="10" max="10" width="10" style="6" customWidth="1"/>
    <col min="11" max="11" width="8.5" style="6" customWidth="1"/>
    <col min="12" max="13" width="5" style="6" customWidth="1"/>
    <col min="14" max="14" width="7.875" style="6" customWidth="1"/>
    <col min="15" max="15" width="9.75" style="6" customWidth="1"/>
    <col min="16" max="16" width="7.125" style="6" customWidth="1"/>
    <col min="17" max="18" width="5" style="6" customWidth="1"/>
    <col min="19" max="20" width="5.5" style="6" customWidth="1"/>
    <col min="21" max="21" width="5.75" style="6" customWidth="1"/>
    <col min="22" max="22" width="4.375" style="6" customWidth="1"/>
    <col min="23" max="23" width="8.625" style="6" customWidth="1"/>
    <col min="24" max="24" width="8.15" style="6" customWidth="1"/>
    <col min="25" max="25" width="8.68333333333333" style="6" customWidth="1"/>
    <col min="26" max="26" width="8.16666666666667" style="6" customWidth="1"/>
    <col min="27" max="29" width="4.375" style="6" customWidth="1"/>
    <col min="30" max="31" width="5.75" style="6" customWidth="1"/>
    <col min="32" max="33" width="4.625" style="6" customWidth="1"/>
    <col min="34" max="35" width="5.75" style="6" customWidth="1"/>
    <col min="36" max="36" width="5.5" style="6" customWidth="1"/>
    <col min="37" max="37" width="4.625" style="6" customWidth="1"/>
    <col min="38" max="38" width="6" style="6" customWidth="1"/>
    <col min="39" max="39" width="6.75" style="6" customWidth="1"/>
    <col min="40" max="40" width="5.625" style="6" customWidth="1"/>
    <col min="41" max="42" width="4.5" style="6" customWidth="1"/>
    <col min="43" max="43" width="9.375" style="6"/>
    <col min="44" max="16352" width="9" style="6"/>
  </cols>
  <sheetData>
    <row r="1" ht="22.5" customHeight="1" spans="1:5">
      <c r="A1" s="7" t="s">
        <v>0</v>
      </c>
      <c r="B1" s="7"/>
      <c r="C1" s="7"/>
      <c r="D1" s="7"/>
      <c r="E1" s="7"/>
    </row>
    <row r="2" ht="31.5" customHeight="1" spans="1:42">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1" customFormat="1" ht="28.5" customHeight="1" spans="1:42">
      <c r="A3" s="9" t="s">
        <v>2</v>
      </c>
      <c r="B3" s="9" t="s">
        <v>3</v>
      </c>
      <c r="C3" s="9" t="s">
        <v>4</v>
      </c>
      <c r="D3" s="10" t="s">
        <v>5</v>
      </c>
      <c r="E3" s="9" t="s">
        <v>6</v>
      </c>
      <c r="F3" s="9" t="s">
        <v>7</v>
      </c>
      <c r="G3" s="9" t="s">
        <v>8</v>
      </c>
      <c r="H3" s="10" t="s">
        <v>9</v>
      </c>
      <c r="I3" s="10" t="s">
        <v>10</v>
      </c>
      <c r="J3" s="10" t="s">
        <v>11</v>
      </c>
      <c r="K3" s="10"/>
      <c r="L3" s="10"/>
      <c r="M3" s="10"/>
      <c r="N3" s="10"/>
      <c r="O3" s="10"/>
      <c r="P3" s="10"/>
      <c r="Q3" s="10"/>
      <c r="R3" s="10"/>
      <c r="S3" s="15" t="s">
        <v>12</v>
      </c>
      <c r="T3" s="16"/>
      <c r="U3" s="10" t="s">
        <v>13</v>
      </c>
      <c r="V3" s="9" t="s">
        <v>14</v>
      </c>
      <c r="W3" s="15" t="s">
        <v>15</v>
      </c>
      <c r="X3" s="16"/>
      <c r="Y3" s="10" t="s">
        <v>16</v>
      </c>
      <c r="Z3" s="10"/>
      <c r="AA3" s="10"/>
      <c r="AB3" s="10"/>
      <c r="AC3" s="10"/>
      <c r="AD3" s="15" t="s">
        <v>17</v>
      </c>
      <c r="AE3" s="16"/>
      <c r="AF3" s="10" t="s">
        <v>18</v>
      </c>
      <c r="AG3" s="10" t="s">
        <v>19</v>
      </c>
      <c r="AH3" s="10" t="s">
        <v>20</v>
      </c>
      <c r="AI3" s="10"/>
      <c r="AJ3" s="10" t="s">
        <v>21</v>
      </c>
      <c r="AK3" s="10" t="s">
        <v>22</v>
      </c>
      <c r="AL3" s="10"/>
      <c r="AM3" s="10" t="s">
        <v>23</v>
      </c>
      <c r="AN3" s="10"/>
      <c r="AO3" s="10" t="s">
        <v>24</v>
      </c>
      <c r="AP3" s="10" t="s">
        <v>25</v>
      </c>
    </row>
    <row r="4" s="1" customFormat="1" ht="17.25" customHeight="1" spans="1:42">
      <c r="A4" s="11"/>
      <c r="B4" s="11"/>
      <c r="C4" s="11"/>
      <c r="D4" s="10"/>
      <c r="E4" s="11"/>
      <c r="F4" s="11"/>
      <c r="G4" s="11"/>
      <c r="H4" s="10"/>
      <c r="I4" s="10"/>
      <c r="J4" s="10" t="s">
        <v>26</v>
      </c>
      <c r="K4" s="10" t="s">
        <v>27</v>
      </c>
      <c r="L4" s="10"/>
      <c r="M4" s="10"/>
      <c r="N4" s="10"/>
      <c r="O4" s="10" t="s">
        <v>28</v>
      </c>
      <c r="P4" s="10"/>
      <c r="Q4" s="10"/>
      <c r="R4" s="10" t="s">
        <v>29</v>
      </c>
      <c r="S4" s="9" t="s">
        <v>30</v>
      </c>
      <c r="T4" s="9" t="s">
        <v>31</v>
      </c>
      <c r="U4" s="10"/>
      <c r="V4" s="11"/>
      <c r="W4" s="9" t="s">
        <v>32</v>
      </c>
      <c r="X4" s="9" t="s">
        <v>33</v>
      </c>
      <c r="Y4" s="10" t="s">
        <v>34</v>
      </c>
      <c r="Z4" s="15" t="s">
        <v>35</v>
      </c>
      <c r="AA4" s="19"/>
      <c r="AB4" s="16"/>
      <c r="AC4" s="10" t="s">
        <v>36</v>
      </c>
      <c r="AD4" s="9" t="s">
        <v>37</v>
      </c>
      <c r="AE4" s="9" t="s">
        <v>38</v>
      </c>
      <c r="AF4" s="10"/>
      <c r="AG4" s="10"/>
      <c r="AH4" s="10" t="s">
        <v>39</v>
      </c>
      <c r="AI4" s="10" t="s">
        <v>40</v>
      </c>
      <c r="AJ4" s="10"/>
      <c r="AK4" s="10" t="s">
        <v>41</v>
      </c>
      <c r="AL4" s="10" t="s">
        <v>42</v>
      </c>
      <c r="AM4" s="10" t="s">
        <v>23</v>
      </c>
      <c r="AN4" s="10" t="s">
        <v>43</v>
      </c>
      <c r="AO4" s="10"/>
      <c r="AP4" s="10"/>
    </row>
    <row r="5" s="1" customFormat="1" ht="17.25" customHeight="1" spans="1:42">
      <c r="A5" s="11"/>
      <c r="B5" s="11"/>
      <c r="C5" s="11"/>
      <c r="D5" s="10"/>
      <c r="E5" s="11"/>
      <c r="F5" s="11"/>
      <c r="G5" s="11"/>
      <c r="H5" s="10"/>
      <c r="I5" s="10"/>
      <c r="J5" s="10"/>
      <c r="K5" s="10"/>
      <c r="L5" s="10"/>
      <c r="M5" s="10"/>
      <c r="N5" s="10"/>
      <c r="O5" s="10"/>
      <c r="P5" s="10"/>
      <c r="Q5" s="10"/>
      <c r="R5" s="10"/>
      <c r="S5" s="11"/>
      <c r="T5" s="11"/>
      <c r="U5" s="10"/>
      <c r="V5" s="11"/>
      <c r="W5" s="11"/>
      <c r="X5" s="11"/>
      <c r="Y5" s="10"/>
      <c r="Z5" s="20"/>
      <c r="AA5" s="21"/>
      <c r="AB5" s="22"/>
      <c r="AC5" s="10"/>
      <c r="AD5" s="11"/>
      <c r="AE5" s="11"/>
      <c r="AF5" s="10"/>
      <c r="AG5" s="10"/>
      <c r="AH5" s="10"/>
      <c r="AI5" s="10"/>
      <c r="AJ5" s="10"/>
      <c r="AK5" s="10"/>
      <c r="AL5" s="10"/>
      <c r="AM5" s="10"/>
      <c r="AN5" s="10"/>
      <c r="AO5" s="10"/>
      <c r="AP5" s="10"/>
    </row>
    <row r="6" s="1" customFormat="1" ht="11.25" customHeight="1" spans="1:42">
      <c r="A6" s="11"/>
      <c r="B6" s="11"/>
      <c r="C6" s="11"/>
      <c r="D6" s="10"/>
      <c r="E6" s="11"/>
      <c r="F6" s="11"/>
      <c r="G6" s="11"/>
      <c r="H6" s="10"/>
      <c r="I6" s="10"/>
      <c r="J6" s="10"/>
      <c r="K6" s="10" t="s">
        <v>44</v>
      </c>
      <c r="L6" s="10" t="s">
        <v>45</v>
      </c>
      <c r="M6" s="10" t="s">
        <v>46</v>
      </c>
      <c r="N6" s="10" t="s">
        <v>47</v>
      </c>
      <c r="O6" s="10" t="s">
        <v>48</v>
      </c>
      <c r="P6" s="10" t="s">
        <v>49</v>
      </c>
      <c r="Q6" s="10" t="s">
        <v>50</v>
      </c>
      <c r="R6" s="10"/>
      <c r="S6" s="11"/>
      <c r="T6" s="11"/>
      <c r="U6" s="10"/>
      <c r="V6" s="11"/>
      <c r="W6" s="11"/>
      <c r="X6" s="11"/>
      <c r="Y6" s="10"/>
      <c r="Z6" s="9" t="s">
        <v>51</v>
      </c>
      <c r="AA6" s="9" t="s">
        <v>52</v>
      </c>
      <c r="AB6" s="9" t="s">
        <v>53</v>
      </c>
      <c r="AC6" s="10"/>
      <c r="AD6" s="11"/>
      <c r="AE6" s="11"/>
      <c r="AF6" s="10"/>
      <c r="AG6" s="10"/>
      <c r="AH6" s="10"/>
      <c r="AI6" s="10"/>
      <c r="AJ6" s="10"/>
      <c r="AK6" s="10"/>
      <c r="AL6" s="10"/>
      <c r="AM6" s="10"/>
      <c r="AN6" s="10"/>
      <c r="AO6" s="10"/>
      <c r="AP6" s="10"/>
    </row>
    <row r="7" s="1" customFormat="1" ht="51" customHeight="1" spans="1:42">
      <c r="A7" s="12"/>
      <c r="B7" s="12"/>
      <c r="C7" s="12"/>
      <c r="D7" s="10"/>
      <c r="E7" s="12"/>
      <c r="F7" s="12"/>
      <c r="G7" s="12"/>
      <c r="H7" s="10"/>
      <c r="I7" s="10"/>
      <c r="J7" s="10"/>
      <c r="K7" s="10"/>
      <c r="L7" s="10" t="s">
        <v>45</v>
      </c>
      <c r="M7" s="10" t="s">
        <v>46</v>
      </c>
      <c r="N7" s="10" t="s">
        <v>47</v>
      </c>
      <c r="O7" s="10" t="s">
        <v>48</v>
      </c>
      <c r="P7" s="10" t="s">
        <v>49</v>
      </c>
      <c r="Q7" s="10" t="s">
        <v>50</v>
      </c>
      <c r="R7" s="10"/>
      <c r="S7" s="12"/>
      <c r="T7" s="12"/>
      <c r="U7" s="10"/>
      <c r="V7" s="12"/>
      <c r="W7" s="12"/>
      <c r="X7" s="12"/>
      <c r="Y7" s="10"/>
      <c r="Z7" s="12"/>
      <c r="AA7" s="12"/>
      <c r="AB7" s="12"/>
      <c r="AC7" s="10"/>
      <c r="AD7" s="12"/>
      <c r="AE7" s="12"/>
      <c r="AF7" s="10"/>
      <c r="AG7" s="10"/>
      <c r="AH7" s="10"/>
      <c r="AI7" s="10"/>
      <c r="AJ7" s="10"/>
      <c r="AK7" s="10"/>
      <c r="AL7" s="10"/>
      <c r="AM7" s="10"/>
      <c r="AN7" s="10"/>
      <c r="AO7" s="10"/>
      <c r="AP7" s="10"/>
    </row>
    <row r="8" s="1" customFormat="1" ht="38.1" customHeight="1" spans="1:42">
      <c r="A8" s="9" t="s">
        <v>54</v>
      </c>
      <c r="B8" s="9"/>
      <c r="C8" s="9"/>
      <c r="D8" s="9"/>
      <c r="E8" s="9"/>
      <c r="F8" s="9"/>
      <c r="G8" s="9"/>
      <c r="H8" s="9"/>
      <c r="I8" s="9"/>
      <c r="J8" s="9"/>
      <c r="K8" s="9"/>
      <c r="L8" s="9"/>
      <c r="M8" s="9"/>
      <c r="N8" s="9"/>
      <c r="P8" s="9"/>
      <c r="Q8" s="9"/>
      <c r="R8" s="9"/>
      <c r="S8" s="17"/>
      <c r="T8" s="9"/>
      <c r="U8" s="9"/>
      <c r="V8" s="9"/>
      <c r="W8" s="9"/>
      <c r="X8" s="9"/>
      <c r="Y8" s="9">
        <f>SUM(Y9:Y118)</f>
        <v>3934</v>
      </c>
      <c r="Z8" s="9">
        <f>SUM(Z9:Z118)</f>
        <v>3934</v>
      </c>
      <c r="AA8" s="9">
        <f>SUM(AA9:AA167)</f>
        <v>0</v>
      </c>
      <c r="AB8" s="9">
        <f>SUM(AB9:AB167)</f>
        <v>0</v>
      </c>
      <c r="AC8" s="9">
        <f>SUM(AC9:AC167)</f>
        <v>0</v>
      </c>
      <c r="AD8" s="9"/>
      <c r="AE8" s="9"/>
      <c r="AF8" s="9"/>
      <c r="AG8" s="9"/>
      <c r="AH8" s="9"/>
      <c r="AI8" s="9"/>
      <c r="AJ8" s="9"/>
      <c r="AK8" s="9"/>
      <c r="AL8" s="9"/>
      <c r="AM8" s="9"/>
      <c r="AN8" s="9"/>
      <c r="AO8" s="9"/>
      <c r="AP8" s="9"/>
    </row>
    <row r="9" s="1" customFormat="1" ht="99.95" customHeight="1" spans="1:42">
      <c r="A9" s="13">
        <v>1</v>
      </c>
      <c r="B9" s="13" t="s">
        <v>55</v>
      </c>
      <c r="C9" s="13" t="s">
        <v>56</v>
      </c>
      <c r="D9" s="13" t="s">
        <v>57</v>
      </c>
      <c r="E9" s="13" t="s">
        <v>58</v>
      </c>
      <c r="F9" s="13" t="s">
        <v>59</v>
      </c>
      <c r="G9" s="13" t="s">
        <v>60</v>
      </c>
      <c r="H9" s="13" t="s">
        <v>61</v>
      </c>
      <c r="I9" s="13" t="s">
        <v>62</v>
      </c>
      <c r="J9" s="13" t="s">
        <v>63</v>
      </c>
      <c r="K9" s="13" t="s">
        <v>64</v>
      </c>
      <c r="L9" s="13" t="s">
        <v>65</v>
      </c>
      <c r="M9" s="13" t="s">
        <v>66</v>
      </c>
      <c r="N9" s="13" t="s">
        <v>67</v>
      </c>
      <c r="O9" s="13" t="s">
        <v>68</v>
      </c>
      <c r="P9" s="13" t="s">
        <v>69</v>
      </c>
      <c r="Q9" s="13" t="s">
        <v>70</v>
      </c>
      <c r="R9" s="13" t="s">
        <v>71</v>
      </c>
      <c r="S9" s="13" t="s">
        <v>72</v>
      </c>
      <c r="T9" s="13" t="s">
        <v>72</v>
      </c>
      <c r="U9" s="13">
        <v>2022</v>
      </c>
      <c r="V9" s="13" t="s">
        <v>73</v>
      </c>
      <c r="W9" s="13">
        <v>2022.09</v>
      </c>
      <c r="X9" s="13">
        <v>2022.11</v>
      </c>
      <c r="Y9" s="13">
        <v>26.31225</v>
      </c>
      <c r="Z9" s="13">
        <v>26.31225</v>
      </c>
      <c r="AA9" s="13">
        <v>0</v>
      </c>
      <c r="AB9" s="13">
        <v>0</v>
      </c>
      <c r="AC9" s="13">
        <v>0</v>
      </c>
      <c r="AD9" s="13">
        <v>59</v>
      </c>
      <c r="AE9" s="13">
        <v>59</v>
      </c>
      <c r="AF9" s="13" t="s">
        <v>74</v>
      </c>
      <c r="AG9" s="13" t="s">
        <v>74</v>
      </c>
      <c r="AH9" s="13" t="s">
        <v>74</v>
      </c>
      <c r="AI9" s="13" t="s">
        <v>73</v>
      </c>
      <c r="AJ9" s="13" t="s">
        <v>74</v>
      </c>
      <c r="AK9" s="13" t="s">
        <v>74</v>
      </c>
      <c r="AL9" s="13" t="s">
        <v>75</v>
      </c>
      <c r="AM9" s="13" t="s">
        <v>74</v>
      </c>
      <c r="AN9" s="13" t="s">
        <v>75</v>
      </c>
      <c r="AO9" s="13" t="s">
        <v>76</v>
      </c>
      <c r="AP9" s="13">
        <v>64183288</v>
      </c>
    </row>
    <row r="10" s="1" customFormat="1" ht="172.8" spans="1:42">
      <c r="A10" s="13">
        <v>2</v>
      </c>
      <c r="B10" s="13" t="s">
        <v>77</v>
      </c>
      <c r="C10" s="13" t="s">
        <v>78</v>
      </c>
      <c r="D10" s="13" t="s">
        <v>79</v>
      </c>
      <c r="E10" s="13" t="s">
        <v>80</v>
      </c>
      <c r="F10" s="13" t="s">
        <v>59</v>
      </c>
      <c r="G10" s="13" t="s">
        <v>60</v>
      </c>
      <c r="H10" s="13" t="s">
        <v>81</v>
      </c>
      <c r="I10" s="13" t="s">
        <v>82</v>
      </c>
      <c r="J10" s="13" t="s">
        <v>83</v>
      </c>
      <c r="K10" s="13" t="s">
        <v>84</v>
      </c>
      <c r="L10" s="13" t="s">
        <v>85</v>
      </c>
      <c r="M10" s="13" t="s">
        <v>86</v>
      </c>
      <c r="N10" s="13" t="s">
        <v>87</v>
      </c>
      <c r="O10" s="13" t="s">
        <v>88</v>
      </c>
      <c r="P10" s="13" t="s">
        <v>89</v>
      </c>
      <c r="Q10" s="13" t="s">
        <v>90</v>
      </c>
      <c r="R10" s="13" t="s">
        <v>71</v>
      </c>
      <c r="S10" s="13" t="s">
        <v>91</v>
      </c>
      <c r="T10" s="13" t="s">
        <v>91</v>
      </c>
      <c r="U10" s="13">
        <v>2022</v>
      </c>
      <c r="V10" s="13" t="s">
        <v>73</v>
      </c>
      <c r="W10" s="13">
        <v>2022.01</v>
      </c>
      <c r="X10" s="13">
        <v>2022.12</v>
      </c>
      <c r="Y10" s="13">
        <f>52.2029-1.3679</f>
        <v>50.835</v>
      </c>
      <c r="Z10" s="13">
        <f>52.2029-1.3679</f>
        <v>50.835</v>
      </c>
      <c r="AA10" s="13">
        <v>0</v>
      </c>
      <c r="AB10" s="13">
        <v>0</v>
      </c>
      <c r="AC10" s="13">
        <v>0</v>
      </c>
      <c r="AD10" s="13">
        <v>4500</v>
      </c>
      <c r="AE10" s="13">
        <v>4500</v>
      </c>
      <c r="AF10" s="13" t="s">
        <v>74</v>
      </c>
      <c r="AG10" s="13" t="s">
        <v>74</v>
      </c>
      <c r="AH10" s="13" t="s">
        <v>74</v>
      </c>
      <c r="AI10" s="13" t="s">
        <v>73</v>
      </c>
      <c r="AJ10" s="13" t="s">
        <v>74</v>
      </c>
      <c r="AK10" s="13" t="s">
        <v>74</v>
      </c>
      <c r="AL10" s="13" t="s">
        <v>75</v>
      </c>
      <c r="AM10" s="13" t="s">
        <v>74</v>
      </c>
      <c r="AN10" s="13" t="s">
        <v>75</v>
      </c>
      <c r="AO10" s="13" t="s">
        <v>92</v>
      </c>
      <c r="AP10" s="13">
        <v>48288385</v>
      </c>
    </row>
    <row r="11" s="1" customFormat="1" ht="115" customHeight="1" spans="1:42">
      <c r="A11" s="13">
        <v>3</v>
      </c>
      <c r="B11" s="13" t="s">
        <v>93</v>
      </c>
      <c r="C11" s="13" t="s">
        <v>78</v>
      </c>
      <c r="D11" s="13" t="s">
        <v>94</v>
      </c>
      <c r="E11" s="13" t="s">
        <v>95</v>
      </c>
      <c r="F11" s="13" t="s">
        <v>59</v>
      </c>
      <c r="G11" s="13" t="s">
        <v>96</v>
      </c>
      <c r="H11" s="13" t="s">
        <v>97</v>
      </c>
      <c r="I11" s="13" t="s">
        <v>98</v>
      </c>
      <c r="J11" s="13" t="s">
        <v>99</v>
      </c>
      <c r="K11" s="13" t="s">
        <v>100</v>
      </c>
      <c r="L11" s="13" t="s">
        <v>101</v>
      </c>
      <c r="M11" s="13" t="s">
        <v>102</v>
      </c>
      <c r="N11" s="13" t="s">
        <v>103</v>
      </c>
      <c r="O11" s="13" t="s">
        <v>99</v>
      </c>
      <c r="P11" s="13" t="s">
        <v>104</v>
      </c>
      <c r="Q11" s="13" t="s">
        <v>105</v>
      </c>
      <c r="R11" s="13" t="s">
        <v>106</v>
      </c>
      <c r="S11" s="13" t="s">
        <v>107</v>
      </c>
      <c r="T11" s="13" t="s">
        <v>108</v>
      </c>
      <c r="U11" s="13">
        <v>2022</v>
      </c>
      <c r="V11" s="13" t="s">
        <v>73</v>
      </c>
      <c r="W11" s="13">
        <v>2022.03</v>
      </c>
      <c r="X11" s="13">
        <v>2022.5</v>
      </c>
      <c r="Y11" s="13">
        <v>36</v>
      </c>
      <c r="Z11" s="13">
        <v>36</v>
      </c>
      <c r="AA11" s="13">
        <v>0</v>
      </c>
      <c r="AB11" s="13">
        <v>0</v>
      </c>
      <c r="AC11" s="13">
        <v>0</v>
      </c>
      <c r="AD11" s="13">
        <v>80000</v>
      </c>
      <c r="AE11" s="13">
        <v>6593</v>
      </c>
      <c r="AF11" s="13" t="s">
        <v>74</v>
      </c>
      <c r="AG11" s="13" t="s">
        <v>74</v>
      </c>
      <c r="AH11" s="13" t="s">
        <v>74</v>
      </c>
      <c r="AI11" s="13" t="s">
        <v>73</v>
      </c>
      <c r="AJ11" s="13" t="s">
        <v>74</v>
      </c>
      <c r="AK11" s="13" t="s">
        <v>74</v>
      </c>
      <c r="AL11" s="13" t="s">
        <v>75</v>
      </c>
      <c r="AM11" s="13" t="s">
        <v>74</v>
      </c>
      <c r="AN11" s="13" t="s">
        <v>75</v>
      </c>
      <c r="AO11" s="13" t="s">
        <v>92</v>
      </c>
      <c r="AP11" s="13">
        <v>48288385</v>
      </c>
    </row>
    <row r="12" s="1" customFormat="1" ht="121.5" customHeight="1" spans="1:42">
      <c r="A12" s="13">
        <v>4</v>
      </c>
      <c r="B12" s="13" t="s">
        <v>109</v>
      </c>
      <c r="C12" s="13" t="s">
        <v>110</v>
      </c>
      <c r="D12" s="13" t="s">
        <v>111</v>
      </c>
      <c r="E12" s="13" t="s">
        <v>112</v>
      </c>
      <c r="F12" s="13" t="s">
        <v>59</v>
      </c>
      <c r="G12" s="13" t="s">
        <v>113</v>
      </c>
      <c r="H12" s="13" t="s">
        <v>114</v>
      </c>
      <c r="I12" s="13" t="s">
        <v>115</v>
      </c>
      <c r="J12" s="13" t="s">
        <v>116</v>
      </c>
      <c r="K12" s="13" t="s">
        <v>117</v>
      </c>
      <c r="L12" s="13" t="s">
        <v>118</v>
      </c>
      <c r="M12" s="13" t="s">
        <v>119</v>
      </c>
      <c r="N12" s="13" t="s">
        <v>120</v>
      </c>
      <c r="O12" s="13" t="s">
        <v>121</v>
      </c>
      <c r="P12" s="13" t="s">
        <v>116</v>
      </c>
      <c r="Q12" s="13" t="s">
        <v>122</v>
      </c>
      <c r="R12" s="13" t="s">
        <v>71</v>
      </c>
      <c r="S12" s="13" t="s">
        <v>107</v>
      </c>
      <c r="T12" s="13" t="s">
        <v>108</v>
      </c>
      <c r="U12" s="13">
        <v>2022</v>
      </c>
      <c r="V12" s="13" t="s">
        <v>73</v>
      </c>
      <c r="W12" s="13">
        <v>2022.01</v>
      </c>
      <c r="X12" s="13">
        <v>2022.12</v>
      </c>
      <c r="Y12" s="13">
        <f>14.72-6.29339</f>
        <v>8.42661</v>
      </c>
      <c r="Z12" s="13">
        <f>14.72-6.29339</f>
        <v>8.42661</v>
      </c>
      <c r="AA12" s="13">
        <v>0</v>
      </c>
      <c r="AB12" s="13">
        <v>0</v>
      </c>
      <c r="AC12" s="13">
        <v>0</v>
      </c>
      <c r="AD12" s="13">
        <v>200</v>
      </c>
      <c r="AE12" s="13">
        <v>0</v>
      </c>
      <c r="AF12" s="13" t="s">
        <v>74</v>
      </c>
      <c r="AG12" s="13" t="s">
        <v>74</v>
      </c>
      <c r="AH12" s="13" t="s">
        <v>74</v>
      </c>
      <c r="AI12" s="13" t="s">
        <v>73</v>
      </c>
      <c r="AJ12" s="13" t="s">
        <v>74</v>
      </c>
      <c r="AK12" s="13" t="s">
        <v>74</v>
      </c>
      <c r="AL12" s="13" t="s">
        <v>75</v>
      </c>
      <c r="AM12" s="13" t="s">
        <v>74</v>
      </c>
      <c r="AN12" s="13" t="s">
        <v>75</v>
      </c>
      <c r="AO12" s="13" t="s">
        <v>92</v>
      </c>
      <c r="AP12" s="13">
        <v>48288385</v>
      </c>
    </row>
    <row r="13" s="1" customFormat="1" ht="99.75" customHeight="1" spans="1:42">
      <c r="A13" s="13">
        <v>5</v>
      </c>
      <c r="B13" s="13" t="s">
        <v>123</v>
      </c>
      <c r="C13" s="13" t="s">
        <v>124</v>
      </c>
      <c r="D13" s="13" t="s">
        <v>125</v>
      </c>
      <c r="E13" s="13" t="s">
        <v>126</v>
      </c>
      <c r="F13" s="13" t="s">
        <v>59</v>
      </c>
      <c r="G13" s="13" t="s">
        <v>96</v>
      </c>
      <c r="H13" s="13" t="s">
        <v>127</v>
      </c>
      <c r="I13" s="13" t="s">
        <v>128</v>
      </c>
      <c r="J13" s="13" t="s">
        <v>129</v>
      </c>
      <c r="K13" s="13" t="s">
        <v>130</v>
      </c>
      <c r="L13" s="13" t="s">
        <v>65</v>
      </c>
      <c r="M13" s="13" t="s">
        <v>131</v>
      </c>
      <c r="N13" s="13" t="s">
        <v>132</v>
      </c>
      <c r="O13" s="13" t="s">
        <v>133</v>
      </c>
      <c r="P13" s="13" t="s">
        <v>134</v>
      </c>
      <c r="Q13" s="13" t="s">
        <v>135</v>
      </c>
      <c r="R13" s="13" t="s">
        <v>71</v>
      </c>
      <c r="S13" s="13" t="s">
        <v>107</v>
      </c>
      <c r="T13" s="13" t="s">
        <v>108</v>
      </c>
      <c r="U13" s="13">
        <v>2022</v>
      </c>
      <c r="V13" s="13" t="s">
        <v>73</v>
      </c>
      <c r="W13" s="13">
        <v>2022.01</v>
      </c>
      <c r="X13" s="13">
        <v>2022.12</v>
      </c>
      <c r="Y13" s="13">
        <f>31.35-1.762017</f>
        <v>29.587983</v>
      </c>
      <c r="Z13" s="13">
        <f>31.35-1.762017</f>
        <v>29.587983</v>
      </c>
      <c r="AA13" s="13">
        <v>0</v>
      </c>
      <c r="AB13" s="13">
        <v>0</v>
      </c>
      <c r="AC13" s="13">
        <v>0</v>
      </c>
      <c r="AD13" s="13">
        <v>2530</v>
      </c>
      <c r="AE13" s="13">
        <v>2530</v>
      </c>
      <c r="AF13" s="13" t="s">
        <v>74</v>
      </c>
      <c r="AG13" s="13" t="s">
        <v>74</v>
      </c>
      <c r="AH13" s="13" t="s">
        <v>74</v>
      </c>
      <c r="AI13" s="13" t="s">
        <v>73</v>
      </c>
      <c r="AJ13" s="13" t="s">
        <v>74</v>
      </c>
      <c r="AK13" s="13" t="s">
        <v>74</v>
      </c>
      <c r="AL13" s="13" t="s">
        <v>75</v>
      </c>
      <c r="AM13" s="13" t="s">
        <v>74</v>
      </c>
      <c r="AN13" s="13" t="s">
        <v>75</v>
      </c>
      <c r="AO13" s="13" t="s">
        <v>92</v>
      </c>
      <c r="AP13" s="13">
        <v>48288385</v>
      </c>
    </row>
    <row r="14" s="1" customFormat="1" ht="172" customHeight="1" spans="1:42">
      <c r="A14" s="13">
        <v>6</v>
      </c>
      <c r="B14" s="13" t="s">
        <v>136</v>
      </c>
      <c r="C14" s="13" t="s">
        <v>137</v>
      </c>
      <c r="D14" s="13" t="s">
        <v>138</v>
      </c>
      <c r="E14" s="13" t="s">
        <v>139</v>
      </c>
      <c r="F14" s="13" t="s">
        <v>59</v>
      </c>
      <c r="G14" s="13" t="s">
        <v>60</v>
      </c>
      <c r="H14" s="13" t="s">
        <v>140</v>
      </c>
      <c r="I14" s="13" t="s">
        <v>141</v>
      </c>
      <c r="J14" s="13" t="s">
        <v>142</v>
      </c>
      <c r="K14" s="13" t="s">
        <v>143</v>
      </c>
      <c r="L14" s="13" t="s">
        <v>144</v>
      </c>
      <c r="M14" s="13" t="s">
        <v>145</v>
      </c>
      <c r="N14" s="13" t="s">
        <v>146</v>
      </c>
      <c r="O14" s="13" t="s">
        <v>147</v>
      </c>
      <c r="P14" s="13" t="s">
        <v>148</v>
      </c>
      <c r="Q14" s="13" t="s">
        <v>90</v>
      </c>
      <c r="R14" s="13" t="s">
        <v>149</v>
      </c>
      <c r="S14" s="13" t="s">
        <v>150</v>
      </c>
      <c r="T14" s="13" t="s">
        <v>150</v>
      </c>
      <c r="U14" s="13">
        <v>2022</v>
      </c>
      <c r="V14" s="13" t="s">
        <v>73</v>
      </c>
      <c r="W14" s="13">
        <v>2022.01</v>
      </c>
      <c r="X14" s="13">
        <v>2022.12</v>
      </c>
      <c r="Y14" s="13">
        <f>30-2.61</f>
        <v>27.39</v>
      </c>
      <c r="Z14" s="13">
        <f>30-2.61</f>
        <v>27.39</v>
      </c>
      <c r="AA14" s="13">
        <v>0</v>
      </c>
      <c r="AB14" s="13">
        <v>0</v>
      </c>
      <c r="AC14" s="13">
        <v>0</v>
      </c>
      <c r="AD14" s="13">
        <v>500</v>
      </c>
      <c r="AE14" s="13">
        <v>200</v>
      </c>
      <c r="AF14" s="13" t="s">
        <v>74</v>
      </c>
      <c r="AG14" s="13" t="s">
        <v>74</v>
      </c>
      <c r="AH14" s="13" t="s">
        <v>74</v>
      </c>
      <c r="AI14" s="13" t="s">
        <v>73</v>
      </c>
      <c r="AJ14" s="13" t="s">
        <v>74</v>
      </c>
      <c r="AK14" s="13" t="s">
        <v>74</v>
      </c>
      <c r="AL14" s="13" t="s">
        <v>75</v>
      </c>
      <c r="AM14" s="13" t="s">
        <v>74</v>
      </c>
      <c r="AN14" s="13" t="s">
        <v>75</v>
      </c>
      <c r="AO14" s="13" t="s">
        <v>151</v>
      </c>
      <c r="AP14" s="13" t="s">
        <v>152</v>
      </c>
    </row>
    <row r="15" s="1" customFormat="1" ht="138.75" customHeight="1" spans="1:42">
      <c r="A15" s="13">
        <v>7</v>
      </c>
      <c r="B15" s="13" t="s">
        <v>153</v>
      </c>
      <c r="C15" s="13" t="s">
        <v>154</v>
      </c>
      <c r="D15" s="13" t="s">
        <v>154</v>
      </c>
      <c r="E15" s="13" t="s">
        <v>155</v>
      </c>
      <c r="F15" s="13" t="s">
        <v>59</v>
      </c>
      <c r="G15" s="13" t="s">
        <v>96</v>
      </c>
      <c r="H15" s="13" t="s">
        <v>156</v>
      </c>
      <c r="I15" s="13" t="s">
        <v>157</v>
      </c>
      <c r="J15" s="13" t="s">
        <v>158</v>
      </c>
      <c r="K15" s="13" t="s">
        <v>159</v>
      </c>
      <c r="L15" s="13" t="s">
        <v>160</v>
      </c>
      <c r="M15" s="13" t="s">
        <v>161</v>
      </c>
      <c r="N15" s="13" t="s">
        <v>162</v>
      </c>
      <c r="O15" s="13" t="s">
        <v>163</v>
      </c>
      <c r="P15" s="13" t="s">
        <v>164</v>
      </c>
      <c r="Q15" s="13" t="s">
        <v>90</v>
      </c>
      <c r="R15" s="13" t="s">
        <v>71</v>
      </c>
      <c r="S15" s="13" t="s">
        <v>107</v>
      </c>
      <c r="T15" s="13" t="s">
        <v>108</v>
      </c>
      <c r="U15" s="13">
        <v>2022</v>
      </c>
      <c r="V15" s="13" t="s">
        <v>73</v>
      </c>
      <c r="W15" s="13">
        <v>2022.01</v>
      </c>
      <c r="X15" s="13">
        <v>2022.12</v>
      </c>
      <c r="Y15" s="13">
        <f>175.994+1.7645</f>
        <v>177.7585</v>
      </c>
      <c r="Z15" s="13">
        <f>175.994+1.7645</f>
        <v>177.7585</v>
      </c>
      <c r="AA15" s="13">
        <v>0</v>
      </c>
      <c r="AB15" s="13">
        <v>0</v>
      </c>
      <c r="AC15" s="13">
        <v>0</v>
      </c>
      <c r="AD15" s="13">
        <v>502</v>
      </c>
      <c r="AE15" s="13">
        <v>502</v>
      </c>
      <c r="AF15" s="13" t="s">
        <v>74</v>
      </c>
      <c r="AG15" s="13" t="s">
        <v>74</v>
      </c>
      <c r="AH15" s="13" t="s">
        <v>74</v>
      </c>
      <c r="AI15" s="13" t="s">
        <v>73</v>
      </c>
      <c r="AJ15" s="13" t="s">
        <v>74</v>
      </c>
      <c r="AK15" s="13" t="s">
        <v>74</v>
      </c>
      <c r="AL15" s="13" t="s">
        <v>75</v>
      </c>
      <c r="AM15" s="13" t="s">
        <v>74</v>
      </c>
      <c r="AN15" s="13" t="s">
        <v>75</v>
      </c>
      <c r="AO15" s="13" t="s">
        <v>92</v>
      </c>
      <c r="AP15" s="13">
        <v>48288385</v>
      </c>
    </row>
    <row r="16" s="1" customFormat="1" ht="138.75" customHeight="1" spans="1:42">
      <c r="A16" s="13">
        <v>8</v>
      </c>
      <c r="B16" s="13" t="s">
        <v>165</v>
      </c>
      <c r="C16" s="13" t="s">
        <v>78</v>
      </c>
      <c r="D16" s="13" t="s">
        <v>166</v>
      </c>
      <c r="E16" s="13" t="s">
        <v>167</v>
      </c>
      <c r="F16" s="13" t="s">
        <v>59</v>
      </c>
      <c r="G16" s="13" t="s">
        <v>96</v>
      </c>
      <c r="H16" s="13" t="s">
        <v>168</v>
      </c>
      <c r="I16" s="13" t="s">
        <v>169</v>
      </c>
      <c r="J16" s="13" t="s">
        <v>170</v>
      </c>
      <c r="K16" s="13" t="s">
        <v>171</v>
      </c>
      <c r="L16" s="13" t="s">
        <v>65</v>
      </c>
      <c r="M16" s="13" t="s">
        <v>172</v>
      </c>
      <c r="N16" s="13" t="s">
        <v>173</v>
      </c>
      <c r="O16" s="13" t="s">
        <v>174</v>
      </c>
      <c r="P16" s="13" t="s">
        <v>175</v>
      </c>
      <c r="Q16" s="13" t="s">
        <v>90</v>
      </c>
      <c r="R16" s="13" t="s">
        <v>71</v>
      </c>
      <c r="S16" s="13" t="s">
        <v>107</v>
      </c>
      <c r="T16" s="13" t="s">
        <v>108</v>
      </c>
      <c r="U16" s="13">
        <v>2022</v>
      </c>
      <c r="V16" s="13" t="s">
        <v>73</v>
      </c>
      <c r="W16" s="13">
        <v>2022.01</v>
      </c>
      <c r="X16" s="13">
        <v>2022.3</v>
      </c>
      <c r="Y16" s="13">
        <v>3.7971</v>
      </c>
      <c r="Z16" s="13">
        <v>3.7971</v>
      </c>
      <c r="AA16" s="13">
        <v>0</v>
      </c>
      <c r="AB16" s="13">
        <v>0</v>
      </c>
      <c r="AC16" s="13">
        <v>0</v>
      </c>
      <c r="AD16" s="13">
        <v>410</v>
      </c>
      <c r="AE16" s="13">
        <v>410</v>
      </c>
      <c r="AF16" s="13" t="s">
        <v>74</v>
      </c>
      <c r="AG16" s="13" t="s">
        <v>74</v>
      </c>
      <c r="AH16" s="13" t="s">
        <v>74</v>
      </c>
      <c r="AI16" s="13" t="s">
        <v>73</v>
      </c>
      <c r="AJ16" s="13" t="s">
        <v>74</v>
      </c>
      <c r="AK16" s="13" t="s">
        <v>74</v>
      </c>
      <c r="AL16" s="13" t="s">
        <v>75</v>
      </c>
      <c r="AM16" s="13" t="s">
        <v>74</v>
      </c>
      <c r="AN16" s="13" t="s">
        <v>75</v>
      </c>
      <c r="AO16" s="13" t="s">
        <v>92</v>
      </c>
      <c r="AP16" s="13">
        <v>48288385</v>
      </c>
    </row>
    <row r="17" s="1" customFormat="1" ht="162" customHeight="1" spans="1:42">
      <c r="A17" s="13">
        <v>9</v>
      </c>
      <c r="B17" s="13" t="s">
        <v>176</v>
      </c>
      <c r="C17" s="13" t="s">
        <v>124</v>
      </c>
      <c r="D17" s="13" t="s">
        <v>138</v>
      </c>
      <c r="E17" s="13" t="s">
        <v>177</v>
      </c>
      <c r="F17" s="13" t="s">
        <v>59</v>
      </c>
      <c r="G17" s="13" t="s">
        <v>96</v>
      </c>
      <c r="H17" s="13" t="s">
        <v>178</v>
      </c>
      <c r="I17" s="13" t="s">
        <v>179</v>
      </c>
      <c r="J17" s="13" t="s">
        <v>180</v>
      </c>
      <c r="K17" s="13" t="s">
        <v>181</v>
      </c>
      <c r="L17" s="13" t="s">
        <v>65</v>
      </c>
      <c r="M17" s="13" t="s">
        <v>119</v>
      </c>
      <c r="N17" s="13" t="s">
        <v>182</v>
      </c>
      <c r="O17" s="13" t="s">
        <v>183</v>
      </c>
      <c r="P17" s="13" t="s">
        <v>184</v>
      </c>
      <c r="Q17" s="13" t="s">
        <v>90</v>
      </c>
      <c r="R17" s="13" t="s">
        <v>71</v>
      </c>
      <c r="S17" s="13" t="s">
        <v>107</v>
      </c>
      <c r="T17" s="13" t="s">
        <v>108</v>
      </c>
      <c r="U17" s="13">
        <v>2022</v>
      </c>
      <c r="V17" s="13" t="s">
        <v>73</v>
      </c>
      <c r="W17" s="13">
        <v>2022.04</v>
      </c>
      <c r="X17" s="13">
        <v>2022.11</v>
      </c>
      <c r="Y17" s="13">
        <v>82</v>
      </c>
      <c r="Z17" s="13">
        <v>82</v>
      </c>
      <c r="AA17" s="13">
        <v>0</v>
      </c>
      <c r="AB17" s="13">
        <v>0</v>
      </c>
      <c r="AC17" s="13">
        <v>0</v>
      </c>
      <c r="AD17" s="13">
        <v>20000</v>
      </c>
      <c r="AE17" s="13">
        <v>4000</v>
      </c>
      <c r="AF17" s="13" t="s">
        <v>74</v>
      </c>
      <c r="AG17" s="13" t="s">
        <v>74</v>
      </c>
      <c r="AH17" s="13" t="s">
        <v>74</v>
      </c>
      <c r="AI17" s="13" t="s">
        <v>73</v>
      </c>
      <c r="AJ17" s="13" t="s">
        <v>74</v>
      </c>
      <c r="AK17" s="13" t="s">
        <v>74</v>
      </c>
      <c r="AL17" s="13" t="s">
        <v>75</v>
      </c>
      <c r="AM17" s="13" t="s">
        <v>74</v>
      </c>
      <c r="AN17" s="13" t="s">
        <v>75</v>
      </c>
      <c r="AO17" s="13" t="s">
        <v>92</v>
      </c>
      <c r="AP17" s="13">
        <v>48288385</v>
      </c>
    </row>
    <row r="18" s="1" customFormat="1" ht="90.95" customHeight="1" spans="1:42">
      <c r="A18" s="13">
        <v>10</v>
      </c>
      <c r="B18" s="13" t="s">
        <v>185</v>
      </c>
      <c r="C18" s="13" t="s">
        <v>186</v>
      </c>
      <c r="D18" s="13" t="s">
        <v>186</v>
      </c>
      <c r="E18" s="13" t="s">
        <v>187</v>
      </c>
      <c r="F18" s="13" t="s">
        <v>59</v>
      </c>
      <c r="G18" s="13" t="s">
        <v>60</v>
      </c>
      <c r="H18" s="13" t="s">
        <v>187</v>
      </c>
      <c r="I18" s="13" t="s">
        <v>188</v>
      </c>
      <c r="J18" s="13" t="s">
        <v>189</v>
      </c>
      <c r="K18" s="13" t="s">
        <v>190</v>
      </c>
      <c r="L18" s="13" t="s">
        <v>65</v>
      </c>
      <c r="M18" s="13" t="s">
        <v>119</v>
      </c>
      <c r="N18" s="13" t="s">
        <v>191</v>
      </c>
      <c r="O18" s="13" t="s">
        <v>192</v>
      </c>
      <c r="P18" s="13" t="s">
        <v>193</v>
      </c>
      <c r="Q18" s="13" t="s">
        <v>90</v>
      </c>
      <c r="R18" s="13" t="s">
        <v>71</v>
      </c>
      <c r="S18" s="13" t="s">
        <v>107</v>
      </c>
      <c r="T18" s="13" t="s">
        <v>108</v>
      </c>
      <c r="U18" s="13">
        <v>2022</v>
      </c>
      <c r="V18" s="13" t="s">
        <v>73</v>
      </c>
      <c r="W18" s="13">
        <v>2022.01</v>
      </c>
      <c r="X18" s="13">
        <v>2022.12</v>
      </c>
      <c r="Y18" s="13">
        <f>46.770765+0.000248</f>
        <v>46.771013</v>
      </c>
      <c r="Z18" s="13">
        <f>46.770765+0.000248</f>
        <v>46.771013</v>
      </c>
      <c r="AA18" s="13">
        <v>0</v>
      </c>
      <c r="AB18" s="13">
        <v>0</v>
      </c>
      <c r="AC18" s="13">
        <v>0</v>
      </c>
      <c r="AD18" s="13">
        <v>6000</v>
      </c>
      <c r="AE18" s="13">
        <v>6000</v>
      </c>
      <c r="AF18" s="13" t="s">
        <v>74</v>
      </c>
      <c r="AG18" s="13" t="s">
        <v>74</v>
      </c>
      <c r="AH18" s="13" t="s">
        <v>74</v>
      </c>
      <c r="AI18" s="13" t="s">
        <v>73</v>
      </c>
      <c r="AJ18" s="13" t="s">
        <v>74</v>
      </c>
      <c r="AK18" s="13" t="s">
        <v>74</v>
      </c>
      <c r="AL18" s="13" t="s">
        <v>75</v>
      </c>
      <c r="AM18" s="13" t="s">
        <v>74</v>
      </c>
      <c r="AN18" s="13" t="s">
        <v>75</v>
      </c>
      <c r="AO18" s="13" t="s">
        <v>92</v>
      </c>
      <c r="AP18" s="13">
        <v>48288385</v>
      </c>
    </row>
    <row r="19" s="1" customFormat="1" ht="82.5" customHeight="1" spans="1:42">
      <c r="A19" s="13">
        <v>11</v>
      </c>
      <c r="B19" s="13" t="s">
        <v>194</v>
      </c>
      <c r="C19" s="13" t="s">
        <v>195</v>
      </c>
      <c r="D19" s="13" t="s">
        <v>196</v>
      </c>
      <c r="E19" s="13" t="s">
        <v>197</v>
      </c>
      <c r="F19" s="13" t="s">
        <v>59</v>
      </c>
      <c r="G19" s="13" t="s">
        <v>60</v>
      </c>
      <c r="H19" s="13" t="s">
        <v>198</v>
      </c>
      <c r="I19" s="13" t="s">
        <v>199</v>
      </c>
      <c r="J19" s="13" t="s">
        <v>200</v>
      </c>
      <c r="K19" s="13" t="s">
        <v>201</v>
      </c>
      <c r="L19" s="13" t="s">
        <v>202</v>
      </c>
      <c r="M19" s="13" t="s">
        <v>203</v>
      </c>
      <c r="N19" s="13" t="s">
        <v>204</v>
      </c>
      <c r="O19" s="13" t="s">
        <v>205</v>
      </c>
      <c r="P19" s="13" t="s">
        <v>206</v>
      </c>
      <c r="Q19" s="13" t="s">
        <v>122</v>
      </c>
      <c r="R19" s="13" t="s">
        <v>71</v>
      </c>
      <c r="S19" s="13" t="s">
        <v>91</v>
      </c>
      <c r="T19" s="13" t="s">
        <v>91</v>
      </c>
      <c r="U19" s="13">
        <v>2022</v>
      </c>
      <c r="V19" s="13" t="s">
        <v>73</v>
      </c>
      <c r="W19" s="13">
        <v>2021.09</v>
      </c>
      <c r="X19" s="13">
        <v>2021.12</v>
      </c>
      <c r="Y19" s="13">
        <f>10-0.37435</f>
        <v>9.62565</v>
      </c>
      <c r="Z19" s="13">
        <f>10-0.37435</f>
        <v>9.62565</v>
      </c>
      <c r="AA19" s="13">
        <v>0</v>
      </c>
      <c r="AB19" s="13">
        <v>0</v>
      </c>
      <c r="AC19" s="13">
        <v>0</v>
      </c>
      <c r="AD19" s="13">
        <v>1000</v>
      </c>
      <c r="AE19" s="13">
        <v>1000</v>
      </c>
      <c r="AF19" s="13" t="s">
        <v>74</v>
      </c>
      <c r="AG19" s="13" t="s">
        <v>74</v>
      </c>
      <c r="AH19" s="13" t="s">
        <v>74</v>
      </c>
      <c r="AI19" s="13" t="s">
        <v>73</v>
      </c>
      <c r="AJ19" s="13" t="s">
        <v>74</v>
      </c>
      <c r="AK19" s="13" t="s">
        <v>74</v>
      </c>
      <c r="AL19" s="13" t="s">
        <v>75</v>
      </c>
      <c r="AM19" s="13" t="s">
        <v>74</v>
      </c>
      <c r="AN19" s="13" t="s">
        <v>75</v>
      </c>
      <c r="AO19" s="13" t="s">
        <v>207</v>
      </c>
      <c r="AP19" s="13">
        <v>48288385</v>
      </c>
    </row>
    <row r="20" s="1" customFormat="1" ht="204" customHeight="1" spans="1:42">
      <c r="A20" s="13">
        <v>12</v>
      </c>
      <c r="B20" s="13" t="s">
        <v>208</v>
      </c>
      <c r="C20" s="13" t="s">
        <v>110</v>
      </c>
      <c r="D20" s="13" t="s">
        <v>209</v>
      </c>
      <c r="E20" s="13" t="s">
        <v>210</v>
      </c>
      <c r="F20" s="13" t="s">
        <v>59</v>
      </c>
      <c r="G20" s="13" t="s">
        <v>60</v>
      </c>
      <c r="H20" s="13" t="s">
        <v>211</v>
      </c>
      <c r="I20" s="13" t="s">
        <v>212</v>
      </c>
      <c r="J20" s="13" t="s">
        <v>213</v>
      </c>
      <c r="K20" s="13" t="s">
        <v>214</v>
      </c>
      <c r="L20" s="13" t="s">
        <v>215</v>
      </c>
      <c r="M20" s="13" t="s">
        <v>216</v>
      </c>
      <c r="N20" s="13" t="s">
        <v>217</v>
      </c>
      <c r="O20" s="13"/>
      <c r="P20" s="13" t="s">
        <v>218</v>
      </c>
      <c r="Q20" s="13" t="s">
        <v>122</v>
      </c>
      <c r="R20" s="13" t="s">
        <v>219</v>
      </c>
      <c r="S20" s="13" t="s">
        <v>220</v>
      </c>
      <c r="T20" s="13" t="s">
        <v>220</v>
      </c>
      <c r="U20" s="13">
        <v>2022</v>
      </c>
      <c r="V20" s="13" t="s">
        <v>73</v>
      </c>
      <c r="W20" s="13">
        <v>2021.06</v>
      </c>
      <c r="X20" s="13" t="s">
        <v>221</v>
      </c>
      <c r="Y20" s="13">
        <v>5</v>
      </c>
      <c r="Z20" s="13">
        <v>5</v>
      </c>
      <c r="AA20" s="13">
        <v>0</v>
      </c>
      <c r="AB20" s="13">
        <v>0</v>
      </c>
      <c r="AC20" s="13">
        <v>0</v>
      </c>
      <c r="AD20" s="13">
        <v>100</v>
      </c>
      <c r="AE20" s="13">
        <v>20</v>
      </c>
      <c r="AF20" s="13" t="s">
        <v>74</v>
      </c>
      <c r="AG20" s="13" t="s">
        <v>74</v>
      </c>
      <c r="AH20" s="13" t="s">
        <v>74</v>
      </c>
      <c r="AI20" s="13" t="s">
        <v>73</v>
      </c>
      <c r="AJ20" s="13" t="s">
        <v>74</v>
      </c>
      <c r="AK20" s="13" t="s">
        <v>74</v>
      </c>
      <c r="AL20" s="13" t="s">
        <v>75</v>
      </c>
      <c r="AM20" s="13" t="s">
        <v>74</v>
      </c>
      <c r="AN20" s="13" t="s">
        <v>75</v>
      </c>
      <c r="AO20" s="13" t="s">
        <v>222</v>
      </c>
      <c r="AP20" s="13">
        <v>48288385</v>
      </c>
    </row>
    <row r="21" s="1" customFormat="1" ht="91" customHeight="1" spans="1:42">
      <c r="A21" s="13">
        <v>13</v>
      </c>
      <c r="B21" s="13" t="s">
        <v>223</v>
      </c>
      <c r="C21" s="13" t="s">
        <v>56</v>
      </c>
      <c r="D21" s="13" t="s">
        <v>224</v>
      </c>
      <c r="E21" s="13" t="s">
        <v>225</v>
      </c>
      <c r="F21" s="13" t="s">
        <v>59</v>
      </c>
      <c r="G21" s="13" t="s">
        <v>226</v>
      </c>
      <c r="H21" s="13" t="s">
        <v>227</v>
      </c>
      <c r="I21" s="13" t="s">
        <v>228</v>
      </c>
      <c r="J21" s="13" t="s">
        <v>229</v>
      </c>
      <c r="K21" s="13" t="s">
        <v>230</v>
      </c>
      <c r="L21" s="13" t="s">
        <v>231</v>
      </c>
      <c r="M21" s="13" t="s">
        <v>232</v>
      </c>
      <c r="N21" s="13" t="s">
        <v>233</v>
      </c>
      <c r="O21" s="13" t="s">
        <v>234</v>
      </c>
      <c r="P21" s="13" t="s">
        <v>235</v>
      </c>
      <c r="Q21" s="13" t="s">
        <v>70</v>
      </c>
      <c r="R21" s="13" t="s">
        <v>236</v>
      </c>
      <c r="S21" s="13" t="s">
        <v>107</v>
      </c>
      <c r="T21" s="13" t="s">
        <v>237</v>
      </c>
      <c r="U21" s="13">
        <v>2022</v>
      </c>
      <c r="V21" s="13" t="s">
        <v>73</v>
      </c>
      <c r="W21" s="13">
        <v>2022.01</v>
      </c>
      <c r="X21" s="13">
        <v>2022.12</v>
      </c>
      <c r="Y21" s="13">
        <v>40.65</v>
      </c>
      <c r="Z21" s="13">
        <v>40.65</v>
      </c>
      <c r="AA21" s="13">
        <v>0</v>
      </c>
      <c r="AB21" s="13">
        <v>0</v>
      </c>
      <c r="AC21" s="13">
        <v>0</v>
      </c>
      <c r="AD21" s="13">
        <v>159</v>
      </c>
      <c r="AE21" s="13">
        <v>159</v>
      </c>
      <c r="AF21" s="13" t="s">
        <v>74</v>
      </c>
      <c r="AG21" s="13" t="s">
        <v>74</v>
      </c>
      <c r="AH21" s="13" t="s">
        <v>74</v>
      </c>
      <c r="AI21" s="13" t="s">
        <v>73</v>
      </c>
      <c r="AJ21" s="13" t="s">
        <v>74</v>
      </c>
      <c r="AK21" s="13" t="s">
        <v>74</v>
      </c>
      <c r="AL21" s="13" t="s">
        <v>75</v>
      </c>
      <c r="AM21" s="13" t="s">
        <v>74</v>
      </c>
      <c r="AN21" s="13" t="s">
        <v>75</v>
      </c>
      <c r="AO21" s="13" t="s">
        <v>92</v>
      </c>
      <c r="AP21" s="13" t="s">
        <v>238</v>
      </c>
    </row>
    <row r="22" s="1" customFormat="1" ht="133" customHeight="1" spans="1:42">
      <c r="A22" s="13">
        <v>14</v>
      </c>
      <c r="B22" s="13" t="s">
        <v>239</v>
      </c>
      <c r="C22" s="13" t="s">
        <v>137</v>
      </c>
      <c r="D22" s="13" t="s">
        <v>138</v>
      </c>
      <c r="E22" s="13" t="s">
        <v>240</v>
      </c>
      <c r="F22" s="13" t="s">
        <v>59</v>
      </c>
      <c r="G22" s="13" t="s">
        <v>241</v>
      </c>
      <c r="H22" s="13" t="s">
        <v>242</v>
      </c>
      <c r="I22" s="13" t="s">
        <v>243</v>
      </c>
      <c r="J22" s="13" t="s">
        <v>244</v>
      </c>
      <c r="K22" s="13" t="s">
        <v>245</v>
      </c>
      <c r="L22" s="13" t="s">
        <v>246</v>
      </c>
      <c r="M22" s="13" t="s">
        <v>247</v>
      </c>
      <c r="N22" s="13" t="s">
        <v>248</v>
      </c>
      <c r="O22" s="13" t="s">
        <v>249</v>
      </c>
      <c r="P22" s="13" t="s">
        <v>250</v>
      </c>
      <c r="Q22" s="13" t="s">
        <v>122</v>
      </c>
      <c r="R22" s="13" t="s">
        <v>251</v>
      </c>
      <c r="S22" s="13" t="s">
        <v>220</v>
      </c>
      <c r="T22" s="13" t="s">
        <v>252</v>
      </c>
      <c r="U22" s="13">
        <v>2022</v>
      </c>
      <c r="V22" s="13" t="s">
        <v>73</v>
      </c>
      <c r="W22" s="13">
        <v>2022.03</v>
      </c>
      <c r="X22" s="13">
        <v>2022.09</v>
      </c>
      <c r="Y22" s="13">
        <f>5-2.01</f>
        <v>2.99</v>
      </c>
      <c r="Z22" s="13">
        <f>5-2.01</f>
        <v>2.99</v>
      </c>
      <c r="AA22" s="13">
        <v>0</v>
      </c>
      <c r="AB22" s="13">
        <v>0</v>
      </c>
      <c r="AC22" s="13">
        <v>0</v>
      </c>
      <c r="AD22" s="13">
        <v>80</v>
      </c>
      <c r="AE22" s="13">
        <v>80</v>
      </c>
      <c r="AF22" s="13" t="s">
        <v>74</v>
      </c>
      <c r="AG22" s="13" t="s">
        <v>74</v>
      </c>
      <c r="AH22" s="13" t="s">
        <v>74</v>
      </c>
      <c r="AI22" s="13" t="s">
        <v>73</v>
      </c>
      <c r="AJ22" s="13" t="s">
        <v>74</v>
      </c>
      <c r="AK22" s="13" t="s">
        <v>74</v>
      </c>
      <c r="AL22" s="13" t="s">
        <v>75</v>
      </c>
      <c r="AM22" s="13" t="s">
        <v>74</v>
      </c>
      <c r="AN22" s="13" t="s">
        <v>75</v>
      </c>
      <c r="AO22" s="13" t="s">
        <v>253</v>
      </c>
      <c r="AP22" s="13">
        <v>15923038043</v>
      </c>
    </row>
    <row r="23" s="1" customFormat="1" ht="87" customHeight="1" spans="1:42">
      <c r="A23" s="13">
        <v>15</v>
      </c>
      <c r="B23" s="13" t="s">
        <v>254</v>
      </c>
      <c r="C23" s="13" t="s">
        <v>255</v>
      </c>
      <c r="D23" s="13" t="s">
        <v>138</v>
      </c>
      <c r="E23" s="13" t="s">
        <v>256</v>
      </c>
      <c r="F23" s="13" t="s">
        <v>59</v>
      </c>
      <c r="G23" s="13" t="s">
        <v>257</v>
      </c>
      <c r="H23" s="13" t="s">
        <v>258</v>
      </c>
      <c r="I23" s="13" t="s">
        <v>259</v>
      </c>
      <c r="J23" s="13" t="s">
        <v>260</v>
      </c>
      <c r="K23" s="13" t="s">
        <v>261</v>
      </c>
      <c r="L23" s="13" t="s">
        <v>246</v>
      </c>
      <c r="M23" s="13" t="s">
        <v>247</v>
      </c>
      <c r="N23" s="13" t="s">
        <v>262</v>
      </c>
      <c r="O23" s="13" t="s">
        <v>263</v>
      </c>
      <c r="P23" s="13" t="s">
        <v>264</v>
      </c>
      <c r="Q23" s="13" t="s">
        <v>122</v>
      </c>
      <c r="R23" s="13" t="s">
        <v>251</v>
      </c>
      <c r="S23" s="13" t="s">
        <v>220</v>
      </c>
      <c r="T23" s="13" t="s">
        <v>252</v>
      </c>
      <c r="U23" s="13">
        <v>2022</v>
      </c>
      <c r="V23" s="13" t="s">
        <v>73</v>
      </c>
      <c r="W23" s="13">
        <v>2022.05</v>
      </c>
      <c r="X23" s="13">
        <v>2022.09</v>
      </c>
      <c r="Y23" s="13">
        <v>40.6</v>
      </c>
      <c r="Z23" s="13">
        <v>40.6</v>
      </c>
      <c r="AA23" s="13">
        <v>0</v>
      </c>
      <c r="AB23" s="13">
        <v>0</v>
      </c>
      <c r="AC23" s="13">
        <v>0</v>
      </c>
      <c r="AD23" s="13">
        <v>30</v>
      </c>
      <c r="AE23" s="13">
        <v>30</v>
      </c>
      <c r="AF23" s="13" t="s">
        <v>74</v>
      </c>
      <c r="AG23" s="13" t="s">
        <v>74</v>
      </c>
      <c r="AH23" s="13" t="s">
        <v>74</v>
      </c>
      <c r="AI23" s="13" t="s">
        <v>73</v>
      </c>
      <c r="AJ23" s="13" t="s">
        <v>74</v>
      </c>
      <c r="AK23" s="13" t="s">
        <v>74</v>
      </c>
      <c r="AL23" s="13" t="s">
        <v>75</v>
      </c>
      <c r="AM23" s="13" t="s">
        <v>74</v>
      </c>
      <c r="AN23" s="13" t="s">
        <v>75</v>
      </c>
      <c r="AO23" s="13" t="s">
        <v>253</v>
      </c>
      <c r="AP23" s="13">
        <v>15923038043</v>
      </c>
    </row>
    <row r="24" s="1" customFormat="1" ht="76" customHeight="1" spans="1:42">
      <c r="A24" s="13">
        <v>16</v>
      </c>
      <c r="B24" s="13" t="s">
        <v>265</v>
      </c>
      <c r="C24" s="13" t="s">
        <v>255</v>
      </c>
      <c r="D24" s="13" t="s">
        <v>138</v>
      </c>
      <c r="E24" s="13" t="s">
        <v>266</v>
      </c>
      <c r="F24" s="13" t="s">
        <v>59</v>
      </c>
      <c r="G24" s="13" t="s">
        <v>267</v>
      </c>
      <c r="H24" s="13" t="s">
        <v>268</v>
      </c>
      <c r="I24" s="13" t="s">
        <v>269</v>
      </c>
      <c r="J24" s="13" t="s">
        <v>270</v>
      </c>
      <c r="K24" s="13" t="s">
        <v>271</v>
      </c>
      <c r="L24" s="13" t="s">
        <v>246</v>
      </c>
      <c r="M24" s="13" t="s">
        <v>247</v>
      </c>
      <c r="N24" s="13" t="s">
        <v>272</v>
      </c>
      <c r="O24" s="13" t="s">
        <v>273</v>
      </c>
      <c r="P24" s="13" t="s">
        <v>274</v>
      </c>
      <c r="Q24" s="13" t="s">
        <v>275</v>
      </c>
      <c r="R24" s="13" t="s">
        <v>251</v>
      </c>
      <c r="S24" s="13" t="s">
        <v>220</v>
      </c>
      <c r="T24" s="13" t="s">
        <v>252</v>
      </c>
      <c r="U24" s="13">
        <v>2022</v>
      </c>
      <c r="V24" s="13" t="s">
        <v>73</v>
      </c>
      <c r="W24" s="13">
        <v>2022.05</v>
      </c>
      <c r="X24" s="13">
        <v>2022.09</v>
      </c>
      <c r="Y24" s="13">
        <v>30</v>
      </c>
      <c r="Z24" s="13">
        <v>30</v>
      </c>
      <c r="AA24" s="13">
        <v>0</v>
      </c>
      <c r="AB24" s="13">
        <v>0</v>
      </c>
      <c r="AC24" s="13">
        <v>0</v>
      </c>
      <c r="AD24" s="13">
        <v>6000</v>
      </c>
      <c r="AE24" s="13">
        <v>6000</v>
      </c>
      <c r="AF24" s="13" t="s">
        <v>74</v>
      </c>
      <c r="AG24" s="13" t="s">
        <v>74</v>
      </c>
      <c r="AH24" s="13" t="s">
        <v>74</v>
      </c>
      <c r="AI24" s="13" t="s">
        <v>73</v>
      </c>
      <c r="AJ24" s="13" t="s">
        <v>74</v>
      </c>
      <c r="AK24" s="13" t="s">
        <v>74</v>
      </c>
      <c r="AL24" s="13" t="s">
        <v>75</v>
      </c>
      <c r="AM24" s="13" t="s">
        <v>74</v>
      </c>
      <c r="AN24" s="13" t="s">
        <v>75</v>
      </c>
      <c r="AO24" s="13" t="s">
        <v>253</v>
      </c>
      <c r="AP24" s="13">
        <v>15923038043</v>
      </c>
    </row>
    <row r="25" s="1" customFormat="1" ht="76" customHeight="1" spans="1:42">
      <c r="A25" s="13">
        <v>17</v>
      </c>
      <c r="B25" s="13" t="s">
        <v>276</v>
      </c>
      <c r="C25" s="13" t="s">
        <v>255</v>
      </c>
      <c r="D25" s="13" t="s">
        <v>138</v>
      </c>
      <c r="E25" s="13" t="s">
        <v>277</v>
      </c>
      <c r="F25" s="13" t="s">
        <v>59</v>
      </c>
      <c r="G25" s="13" t="s">
        <v>278</v>
      </c>
      <c r="H25" s="13" t="s">
        <v>279</v>
      </c>
      <c r="I25" s="13" t="s">
        <v>280</v>
      </c>
      <c r="J25" s="13" t="s">
        <v>281</v>
      </c>
      <c r="K25" s="13" t="s">
        <v>282</v>
      </c>
      <c r="L25" s="13" t="s">
        <v>246</v>
      </c>
      <c r="M25" s="13" t="s">
        <v>247</v>
      </c>
      <c r="N25" s="13" t="s">
        <v>283</v>
      </c>
      <c r="O25" s="13" t="s">
        <v>75</v>
      </c>
      <c r="P25" s="13" t="s">
        <v>284</v>
      </c>
      <c r="Q25" s="13" t="s">
        <v>122</v>
      </c>
      <c r="R25" s="14" t="s">
        <v>285</v>
      </c>
      <c r="S25" s="13" t="s">
        <v>220</v>
      </c>
      <c r="T25" s="13" t="s">
        <v>286</v>
      </c>
      <c r="U25" s="13">
        <v>2022</v>
      </c>
      <c r="V25" s="13" t="s">
        <v>73</v>
      </c>
      <c r="W25" s="13">
        <v>2022.05</v>
      </c>
      <c r="X25" s="13">
        <v>2022.11</v>
      </c>
      <c r="Y25" s="13">
        <v>50</v>
      </c>
      <c r="Z25" s="13">
        <v>50</v>
      </c>
      <c r="AA25" s="13">
        <v>0</v>
      </c>
      <c r="AB25" s="13">
        <v>0</v>
      </c>
      <c r="AC25" s="13">
        <v>0</v>
      </c>
      <c r="AD25" s="13">
        <v>2000</v>
      </c>
      <c r="AE25" s="13">
        <v>2000</v>
      </c>
      <c r="AF25" s="13" t="s">
        <v>74</v>
      </c>
      <c r="AG25" s="13" t="s">
        <v>74</v>
      </c>
      <c r="AH25" s="13" t="s">
        <v>74</v>
      </c>
      <c r="AI25" s="13" t="s">
        <v>73</v>
      </c>
      <c r="AJ25" s="13" t="s">
        <v>74</v>
      </c>
      <c r="AK25" s="13" t="s">
        <v>74</v>
      </c>
      <c r="AL25" s="13" t="s">
        <v>75</v>
      </c>
      <c r="AM25" s="13" t="s">
        <v>74</v>
      </c>
      <c r="AN25" s="13" t="s">
        <v>75</v>
      </c>
      <c r="AO25" s="13" t="s">
        <v>287</v>
      </c>
      <c r="AP25" s="14">
        <v>4835793</v>
      </c>
    </row>
    <row r="26" s="2" customFormat="1" ht="181" customHeight="1" spans="1:16384">
      <c r="A26" s="13">
        <v>18</v>
      </c>
      <c r="B26" s="13" t="s">
        <v>288</v>
      </c>
      <c r="C26" s="13" t="s">
        <v>289</v>
      </c>
      <c r="D26" s="13" t="s">
        <v>290</v>
      </c>
      <c r="E26" s="13" t="s">
        <v>291</v>
      </c>
      <c r="F26" s="13" t="s">
        <v>59</v>
      </c>
      <c r="G26" s="13" t="s">
        <v>292</v>
      </c>
      <c r="H26" s="13" t="s">
        <v>293</v>
      </c>
      <c r="I26" s="13" t="s">
        <v>294</v>
      </c>
      <c r="J26" s="13" t="s">
        <v>295</v>
      </c>
      <c r="K26" s="13" t="s">
        <v>296</v>
      </c>
      <c r="L26" s="13" t="s">
        <v>297</v>
      </c>
      <c r="M26" s="13" t="s">
        <v>216</v>
      </c>
      <c r="N26" s="13">
        <v>41.7</v>
      </c>
      <c r="O26" s="13" t="s">
        <v>298</v>
      </c>
      <c r="P26" s="13" t="s">
        <v>299</v>
      </c>
      <c r="Q26" s="13" t="s">
        <v>300</v>
      </c>
      <c r="R26" s="13" t="s">
        <v>301</v>
      </c>
      <c r="S26" s="13" t="s">
        <v>302</v>
      </c>
      <c r="T26" s="13" t="s">
        <v>302</v>
      </c>
      <c r="U26" s="13">
        <v>2022</v>
      </c>
      <c r="V26" s="13" t="s">
        <v>73</v>
      </c>
      <c r="W26" s="13">
        <v>2022.1</v>
      </c>
      <c r="X26" s="13">
        <v>2022.12</v>
      </c>
      <c r="Y26" s="13">
        <v>38.1</v>
      </c>
      <c r="Z26" s="13">
        <v>38.1</v>
      </c>
      <c r="AA26" s="13">
        <v>0</v>
      </c>
      <c r="AB26" s="13">
        <v>0</v>
      </c>
      <c r="AC26" s="13">
        <v>0</v>
      </c>
      <c r="AD26" s="13">
        <v>13000</v>
      </c>
      <c r="AE26" s="13"/>
      <c r="AF26" s="13" t="s">
        <v>74</v>
      </c>
      <c r="AG26" s="13" t="s">
        <v>74</v>
      </c>
      <c r="AH26" s="13" t="s">
        <v>74</v>
      </c>
      <c r="AI26" s="13" t="s">
        <v>73</v>
      </c>
      <c r="AJ26" s="13" t="s">
        <v>74</v>
      </c>
      <c r="AK26" s="13" t="s">
        <v>74</v>
      </c>
      <c r="AL26" s="13" t="s">
        <v>75</v>
      </c>
      <c r="AM26" s="13" t="s">
        <v>74</v>
      </c>
      <c r="AN26" s="13" t="s">
        <v>75</v>
      </c>
      <c r="AO26" s="13" t="s">
        <v>303</v>
      </c>
      <c r="AP26" s="13" t="s">
        <v>304</v>
      </c>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1" customFormat="1" ht="76" customHeight="1" spans="1:42">
      <c r="A27" s="13">
        <v>19</v>
      </c>
      <c r="B27" s="13" t="s">
        <v>305</v>
      </c>
      <c r="C27" s="13" t="s">
        <v>306</v>
      </c>
      <c r="D27" s="13" t="s">
        <v>307</v>
      </c>
      <c r="E27" s="13" t="s">
        <v>308</v>
      </c>
      <c r="F27" s="13" t="s">
        <v>59</v>
      </c>
      <c r="G27" s="13" t="s">
        <v>309</v>
      </c>
      <c r="H27" s="13" t="s">
        <v>310</v>
      </c>
      <c r="I27" s="13" t="s">
        <v>311</v>
      </c>
      <c r="J27" s="13" t="s">
        <v>312</v>
      </c>
      <c r="K27" s="13" t="s">
        <v>313</v>
      </c>
      <c r="L27" s="13" t="s">
        <v>65</v>
      </c>
      <c r="M27" s="13" t="s">
        <v>145</v>
      </c>
      <c r="N27" s="13" t="s">
        <v>314</v>
      </c>
      <c r="O27" s="13" t="s">
        <v>75</v>
      </c>
      <c r="P27" s="13" t="s">
        <v>315</v>
      </c>
      <c r="Q27" s="13" t="s">
        <v>316</v>
      </c>
      <c r="R27" s="13" t="s">
        <v>317</v>
      </c>
      <c r="S27" s="13" t="s">
        <v>318</v>
      </c>
      <c r="T27" s="13" t="s">
        <v>319</v>
      </c>
      <c r="U27" s="13">
        <v>2022</v>
      </c>
      <c r="V27" s="13" t="s">
        <v>73</v>
      </c>
      <c r="W27" s="13">
        <v>202204</v>
      </c>
      <c r="X27" s="13">
        <v>202212</v>
      </c>
      <c r="Y27" s="13">
        <v>30</v>
      </c>
      <c r="Z27" s="13">
        <v>30</v>
      </c>
      <c r="AA27" s="13">
        <v>0</v>
      </c>
      <c r="AB27" s="13">
        <v>0</v>
      </c>
      <c r="AC27" s="13">
        <v>0</v>
      </c>
      <c r="AD27" s="13">
        <v>4103</v>
      </c>
      <c r="AE27" s="13">
        <v>204</v>
      </c>
      <c r="AF27" s="13" t="s">
        <v>74</v>
      </c>
      <c r="AG27" s="13" t="s">
        <v>74</v>
      </c>
      <c r="AH27" s="13" t="s">
        <v>74</v>
      </c>
      <c r="AI27" s="13" t="s">
        <v>73</v>
      </c>
      <c r="AJ27" s="13" t="s">
        <v>74</v>
      </c>
      <c r="AK27" s="13" t="s">
        <v>74</v>
      </c>
      <c r="AL27" s="13" t="s">
        <v>75</v>
      </c>
      <c r="AM27" s="13" t="s">
        <v>74</v>
      </c>
      <c r="AN27" s="13" t="s">
        <v>75</v>
      </c>
      <c r="AO27" s="13" t="s">
        <v>320</v>
      </c>
      <c r="AP27" s="13">
        <v>48332372</v>
      </c>
    </row>
    <row r="28" s="1" customFormat="1" ht="76" customHeight="1" spans="1:42">
      <c r="A28" s="13">
        <v>20</v>
      </c>
      <c r="B28" s="13" t="s">
        <v>321</v>
      </c>
      <c r="C28" s="13" t="s">
        <v>306</v>
      </c>
      <c r="D28" s="13" t="s">
        <v>307</v>
      </c>
      <c r="E28" s="13" t="s">
        <v>322</v>
      </c>
      <c r="F28" s="13" t="s">
        <v>59</v>
      </c>
      <c r="G28" s="13" t="s">
        <v>323</v>
      </c>
      <c r="H28" s="13" t="s">
        <v>324</v>
      </c>
      <c r="I28" s="13" t="s">
        <v>325</v>
      </c>
      <c r="J28" s="13" t="s">
        <v>326</v>
      </c>
      <c r="K28" s="13" t="s">
        <v>327</v>
      </c>
      <c r="L28" s="13" t="s">
        <v>65</v>
      </c>
      <c r="M28" s="13" t="s">
        <v>145</v>
      </c>
      <c r="N28" s="13" t="s">
        <v>328</v>
      </c>
      <c r="O28" s="13"/>
      <c r="P28" s="13" t="s">
        <v>329</v>
      </c>
      <c r="Q28" s="13" t="s">
        <v>316</v>
      </c>
      <c r="R28" s="13" t="s">
        <v>317</v>
      </c>
      <c r="S28" s="13" t="s">
        <v>318</v>
      </c>
      <c r="T28" s="13" t="s">
        <v>330</v>
      </c>
      <c r="U28" s="13">
        <v>2022</v>
      </c>
      <c r="V28" s="13" t="s">
        <v>73</v>
      </c>
      <c r="W28" s="13">
        <v>202201</v>
      </c>
      <c r="X28" s="13">
        <v>202212</v>
      </c>
      <c r="Y28" s="13">
        <v>31</v>
      </c>
      <c r="Z28" s="13">
        <v>31</v>
      </c>
      <c r="AA28" s="13">
        <v>0</v>
      </c>
      <c r="AB28" s="13">
        <v>0</v>
      </c>
      <c r="AC28" s="13">
        <v>0</v>
      </c>
      <c r="AD28" s="13">
        <v>5957</v>
      </c>
      <c r="AE28" s="13">
        <v>414</v>
      </c>
      <c r="AF28" s="13" t="s">
        <v>74</v>
      </c>
      <c r="AG28" s="13" t="s">
        <v>74</v>
      </c>
      <c r="AH28" s="13" t="s">
        <v>74</v>
      </c>
      <c r="AI28" s="13" t="s">
        <v>73</v>
      </c>
      <c r="AJ28" s="13" t="s">
        <v>74</v>
      </c>
      <c r="AK28" s="13" t="s">
        <v>74</v>
      </c>
      <c r="AL28" s="13" t="s">
        <v>75</v>
      </c>
      <c r="AM28" s="13" t="s">
        <v>74</v>
      </c>
      <c r="AN28" s="13" t="s">
        <v>75</v>
      </c>
      <c r="AO28" s="13" t="s">
        <v>331</v>
      </c>
      <c r="AP28" s="13">
        <v>48296997</v>
      </c>
    </row>
    <row r="29" s="1" customFormat="1" ht="76" customHeight="1" spans="1:42">
      <c r="A29" s="13">
        <v>21</v>
      </c>
      <c r="B29" s="13" t="s">
        <v>332</v>
      </c>
      <c r="C29" s="13" t="s">
        <v>306</v>
      </c>
      <c r="D29" s="13" t="s">
        <v>307</v>
      </c>
      <c r="E29" s="13" t="s">
        <v>333</v>
      </c>
      <c r="F29" s="13" t="s">
        <v>59</v>
      </c>
      <c r="G29" s="13" t="s">
        <v>334</v>
      </c>
      <c r="H29" s="13" t="s">
        <v>335</v>
      </c>
      <c r="I29" s="13" t="s">
        <v>336</v>
      </c>
      <c r="J29" s="13" t="s">
        <v>337</v>
      </c>
      <c r="K29" s="13" t="s">
        <v>338</v>
      </c>
      <c r="L29" s="13" t="s">
        <v>65</v>
      </c>
      <c r="M29" s="13" t="s">
        <v>145</v>
      </c>
      <c r="N29" s="13" t="s">
        <v>339</v>
      </c>
      <c r="O29" s="13"/>
      <c r="P29" s="13" t="s">
        <v>340</v>
      </c>
      <c r="Q29" s="13" t="s">
        <v>316</v>
      </c>
      <c r="R29" s="13" t="s">
        <v>317</v>
      </c>
      <c r="S29" s="13" t="s">
        <v>318</v>
      </c>
      <c r="T29" s="13" t="s">
        <v>341</v>
      </c>
      <c r="U29" s="13">
        <v>2022</v>
      </c>
      <c r="V29" s="13" t="s">
        <v>73</v>
      </c>
      <c r="W29" s="13">
        <v>202202</v>
      </c>
      <c r="X29" s="13">
        <v>202212</v>
      </c>
      <c r="Y29" s="13">
        <v>30</v>
      </c>
      <c r="Z29" s="13">
        <v>30</v>
      </c>
      <c r="AA29" s="13">
        <v>0</v>
      </c>
      <c r="AB29" s="13">
        <v>0</v>
      </c>
      <c r="AC29" s="13">
        <v>0</v>
      </c>
      <c r="AD29" s="13">
        <v>1648</v>
      </c>
      <c r="AE29" s="13">
        <v>178</v>
      </c>
      <c r="AF29" s="13" t="s">
        <v>74</v>
      </c>
      <c r="AG29" s="13" t="s">
        <v>74</v>
      </c>
      <c r="AH29" s="13" t="s">
        <v>74</v>
      </c>
      <c r="AI29" s="13" t="s">
        <v>73</v>
      </c>
      <c r="AJ29" s="13" t="s">
        <v>74</v>
      </c>
      <c r="AK29" s="13" t="s">
        <v>74</v>
      </c>
      <c r="AL29" s="13"/>
      <c r="AM29" s="13" t="s">
        <v>74</v>
      </c>
      <c r="AN29" s="13"/>
      <c r="AO29" s="13" t="s">
        <v>342</v>
      </c>
      <c r="AP29" s="13">
        <v>48301398</v>
      </c>
    </row>
    <row r="30" s="1" customFormat="1" ht="243" customHeight="1" spans="1:42">
      <c r="A30" s="13">
        <v>22</v>
      </c>
      <c r="B30" s="13" t="s">
        <v>343</v>
      </c>
      <c r="C30" s="13" t="s">
        <v>306</v>
      </c>
      <c r="D30" s="13" t="s">
        <v>307</v>
      </c>
      <c r="E30" s="13" t="s">
        <v>344</v>
      </c>
      <c r="F30" s="13" t="s">
        <v>59</v>
      </c>
      <c r="G30" s="13" t="s">
        <v>345</v>
      </c>
      <c r="H30" s="13" t="s">
        <v>346</v>
      </c>
      <c r="I30" s="13" t="s">
        <v>347</v>
      </c>
      <c r="J30" s="13" t="s">
        <v>348</v>
      </c>
      <c r="K30" s="13" t="s">
        <v>349</v>
      </c>
      <c r="L30" s="13" t="s">
        <v>65</v>
      </c>
      <c r="M30" s="13" t="s">
        <v>145</v>
      </c>
      <c r="N30" s="13" t="s">
        <v>350</v>
      </c>
      <c r="O30" s="13"/>
      <c r="P30" s="13" t="s">
        <v>351</v>
      </c>
      <c r="Q30" s="13" t="s">
        <v>300</v>
      </c>
      <c r="R30" s="13" t="s">
        <v>352</v>
      </c>
      <c r="S30" s="13" t="s">
        <v>318</v>
      </c>
      <c r="T30" s="13" t="s">
        <v>353</v>
      </c>
      <c r="U30" s="13" t="s">
        <v>354</v>
      </c>
      <c r="V30" s="13" t="s">
        <v>73</v>
      </c>
      <c r="W30" s="13">
        <v>2022.03</v>
      </c>
      <c r="X30" s="13">
        <v>2022.12</v>
      </c>
      <c r="Y30" s="13">
        <v>38</v>
      </c>
      <c r="Z30" s="13">
        <v>38</v>
      </c>
      <c r="AA30" s="13">
        <v>0</v>
      </c>
      <c r="AB30" s="13">
        <v>0</v>
      </c>
      <c r="AC30" s="13">
        <v>0</v>
      </c>
      <c r="AD30" s="13" t="s">
        <v>355</v>
      </c>
      <c r="AE30" s="13" t="s">
        <v>356</v>
      </c>
      <c r="AF30" s="13" t="s">
        <v>74</v>
      </c>
      <c r="AG30" s="13" t="s">
        <v>74</v>
      </c>
      <c r="AH30" s="13" t="s">
        <v>74</v>
      </c>
      <c r="AI30" s="13" t="s">
        <v>73</v>
      </c>
      <c r="AJ30" s="13" t="s">
        <v>74</v>
      </c>
      <c r="AK30" s="13" t="s">
        <v>74</v>
      </c>
      <c r="AL30" s="13"/>
      <c r="AM30" s="13" t="s">
        <v>74</v>
      </c>
      <c r="AN30" s="13"/>
      <c r="AO30" s="13" t="s">
        <v>357</v>
      </c>
      <c r="AP30" s="13">
        <v>17783041916</v>
      </c>
    </row>
    <row r="31" s="1" customFormat="1" ht="76" customHeight="1" spans="1:42">
      <c r="A31" s="13">
        <v>23</v>
      </c>
      <c r="B31" s="13" t="s">
        <v>358</v>
      </c>
      <c r="C31" s="13" t="s">
        <v>306</v>
      </c>
      <c r="D31" s="13" t="s">
        <v>307</v>
      </c>
      <c r="E31" s="13" t="s">
        <v>359</v>
      </c>
      <c r="F31" s="13" t="s">
        <v>59</v>
      </c>
      <c r="G31" s="13" t="s">
        <v>360</v>
      </c>
      <c r="H31" s="13" t="s">
        <v>361</v>
      </c>
      <c r="I31" s="13" t="s">
        <v>362</v>
      </c>
      <c r="J31" s="13" t="s">
        <v>363</v>
      </c>
      <c r="K31" s="13" t="s">
        <v>359</v>
      </c>
      <c r="L31" s="13" t="s">
        <v>65</v>
      </c>
      <c r="M31" s="13" t="s">
        <v>145</v>
      </c>
      <c r="N31" s="13" t="s">
        <v>364</v>
      </c>
      <c r="O31" s="13" t="s">
        <v>365</v>
      </c>
      <c r="P31" s="13" t="s">
        <v>366</v>
      </c>
      <c r="Q31" s="13" t="s">
        <v>367</v>
      </c>
      <c r="R31" s="14" t="s">
        <v>285</v>
      </c>
      <c r="S31" s="13" t="s">
        <v>318</v>
      </c>
      <c r="T31" s="13" t="s">
        <v>286</v>
      </c>
      <c r="U31" s="13">
        <v>2022</v>
      </c>
      <c r="V31" s="13" t="s">
        <v>73</v>
      </c>
      <c r="W31" s="13">
        <v>2022.03</v>
      </c>
      <c r="X31" s="13">
        <v>2022.11</v>
      </c>
      <c r="Y31" s="13">
        <v>30</v>
      </c>
      <c r="Z31" s="13">
        <v>30</v>
      </c>
      <c r="AA31" s="13">
        <v>0</v>
      </c>
      <c r="AB31" s="13">
        <v>0</v>
      </c>
      <c r="AC31" s="13">
        <v>0</v>
      </c>
      <c r="AD31" s="13">
        <v>17000</v>
      </c>
      <c r="AE31" s="13">
        <v>1515</v>
      </c>
      <c r="AF31" s="13" t="s">
        <v>73</v>
      </c>
      <c r="AG31" s="13" t="s">
        <v>74</v>
      </c>
      <c r="AH31" s="13" t="s">
        <v>74</v>
      </c>
      <c r="AI31" s="13" t="s">
        <v>73</v>
      </c>
      <c r="AJ31" s="13" t="s">
        <v>74</v>
      </c>
      <c r="AK31" s="13" t="s">
        <v>74</v>
      </c>
      <c r="AL31" s="13" t="s">
        <v>75</v>
      </c>
      <c r="AM31" s="13" t="s">
        <v>74</v>
      </c>
      <c r="AN31" s="13" t="s">
        <v>75</v>
      </c>
      <c r="AO31" s="13" t="s">
        <v>368</v>
      </c>
      <c r="AP31" s="14">
        <v>48485205</v>
      </c>
    </row>
    <row r="32" s="1" customFormat="1" ht="76" customHeight="1" spans="1:42">
      <c r="A32" s="13">
        <v>24</v>
      </c>
      <c r="B32" s="13" t="s">
        <v>369</v>
      </c>
      <c r="C32" s="13" t="s">
        <v>306</v>
      </c>
      <c r="D32" s="13" t="s">
        <v>307</v>
      </c>
      <c r="E32" s="13" t="s">
        <v>370</v>
      </c>
      <c r="F32" s="13" t="s">
        <v>59</v>
      </c>
      <c r="G32" s="13" t="s">
        <v>371</v>
      </c>
      <c r="H32" s="13" t="s">
        <v>372</v>
      </c>
      <c r="I32" s="13" t="s">
        <v>373</v>
      </c>
      <c r="J32" s="13" t="s">
        <v>374</v>
      </c>
      <c r="K32" s="13" t="s">
        <v>375</v>
      </c>
      <c r="L32" s="13" t="s">
        <v>65</v>
      </c>
      <c r="M32" s="13" t="s">
        <v>145</v>
      </c>
      <c r="N32" s="13" t="s">
        <v>376</v>
      </c>
      <c r="O32" s="13" t="s">
        <v>75</v>
      </c>
      <c r="P32" s="13" t="s">
        <v>377</v>
      </c>
      <c r="Q32" s="13" t="s">
        <v>122</v>
      </c>
      <c r="R32" s="13" t="s">
        <v>106</v>
      </c>
      <c r="S32" s="13" t="s">
        <v>108</v>
      </c>
      <c r="T32" s="13" t="s">
        <v>378</v>
      </c>
      <c r="U32" s="13" t="s">
        <v>354</v>
      </c>
      <c r="V32" s="13" t="s">
        <v>73</v>
      </c>
      <c r="W32" s="13">
        <v>2022.4</v>
      </c>
      <c r="X32" s="13">
        <v>2023.3</v>
      </c>
      <c r="Y32" s="13">
        <v>33</v>
      </c>
      <c r="Z32" s="13">
        <v>33</v>
      </c>
      <c r="AA32" s="13">
        <v>0</v>
      </c>
      <c r="AB32" s="13">
        <v>0</v>
      </c>
      <c r="AC32" s="13">
        <v>0</v>
      </c>
      <c r="AD32" s="13">
        <v>8000</v>
      </c>
      <c r="AE32" s="13">
        <v>920</v>
      </c>
      <c r="AF32" s="13" t="s">
        <v>74</v>
      </c>
      <c r="AG32" s="13" t="s">
        <v>74</v>
      </c>
      <c r="AH32" s="13" t="s">
        <v>74</v>
      </c>
      <c r="AI32" s="13" t="s">
        <v>74</v>
      </c>
      <c r="AJ32" s="13" t="s">
        <v>74</v>
      </c>
      <c r="AK32" s="13" t="s">
        <v>74</v>
      </c>
      <c r="AL32" s="13" t="s">
        <v>75</v>
      </c>
      <c r="AM32" s="13" t="s">
        <v>74</v>
      </c>
      <c r="AN32" s="13" t="s">
        <v>75</v>
      </c>
      <c r="AO32" s="13" t="s">
        <v>379</v>
      </c>
      <c r="AP32" s="13">
        <v>13648373819</v>
      </c>
    </row>
    <row r="33" s="1" customFormat="1" ht="76" customHeight="1" spans="1:42">
      <c r="A33" s="13">
        <v>25</v>
      </c>
      <c r="B33" s="13" t="s">
        <v>380</v>
      </c>
      <c r="C33" s="13" t="s">
        <v>306</v>
      </c>
      <c r="D33" s="13" t="s">
        <v>307</v>
      </c>
      <c r="E33" s="13" t="s">
        <v>381</v>
      </c>
      <c r="F33" s="13" t="s">
        <v>59</v>
      </c>
      <c r="G33" s="13" t="s">
        <v>382</v>
      </c>
      <c r="H33" s="13" t="s">
        <v>383</v>
      </c>
      <c r="I33" s="13" t="s">
        <v>384</v>
      </c>
      <c r="J33" s="13" t="s">
        <v>385</v>
      </c>
      <c r="K33" s="13" t="s">
        <v>381</v>
      </c>
      <c r="L33" s="13" t="s">
        <v>65</v>
      </c>
      <c r="M33" s="13" t="s">
        <v>386</v>
      </c>
      <c r="N33" s="13" t="s">
        <v>387</v>
      </c>
      <c r="O33" s="13" t="s">
        <v>388</v>
      </c>
      <c r="P33" s="13" t="s">
        <v>389</v>
      </c>
      <c r="Q33" s="13" t="s">
        <v>390</v>
      </c>
      <c r="R33" s="13" t="s">
        <v>391</v>
      </c>
      <c r="S33" s="13" t="s">
        <v>318</v>
      </c>
      <c r="T33" s="13" t="s">
        <v>392</v>
      </c>
      <c r="U33" s="13" t="s">
        <v>354</v>
      </c>
      <c r="V33" s="13" t="s">
        <v>73</v>
      </c>
      <c r="W33" s="13">
        <v>2022.2</v>
      </c>
      <c r="X33" s="13">
        <v>2022.12</v>
      </c>
      <c r="Y33" s="13">
        <v>28</v>
      </c>
      <c r="Z33" s="13">
        <v>28</v>
      </c>
      <c r="AA33" s="13">
        <v>0</v>
      </c>
      <c r="AB33" s="13">
        <v>0</v>
      </c>
      <c r="AC33" s="13">
        <v>0</v>
      </c>
      <c r="AD33" s="13" t="s">
        <v>393</v>
      </c>
      <c r="AE33" s="13" t="s">
        <v>394</v>
      </c>
      <c r="AF33" s="13" t="s">
        <v>74</v>
      </c>
      <c r="AG33" s="13" t="s">
        <v>74</v>
      </c>
      <c r="AH33" s="13" t="s">
        <v>74</v>
      </c>
      <c r="AI33" s="13" t="s">
        <v>73</v>
      </c>
      <c r="AJ33" s="13" t="s">
        <v>74</v>
      </c>
      <c r="AK33" s="13" t="s">
        <v>74</v>
      </c>
      <c r="AL33" s="13" t="s">
        <v>75</v>
      </c>
      <c r="AM33" s="13" t="s">
        <v>74</v>
      </c>
      <c r="AN33" s="13" t="s">
        <v>75</v>
      </c>
      <c r="AO33" s="13" t="s">
        <v>395</v>
      </c>
      <c r="AP33" s="13">
        <v>48351337</v>
      </c>
    </row>
    <row r="34" s="1" customFormat="1" ht="101" customHeight="1" spans="1:42">
      <c r="A34" s="13">
        <v>26</v>
      </c>
      <c r="B34" s="13" t="s">
        <v>396</v>
      </c>
      <c r="C34" s="13" t="s">
        <v>306</v>
      </c>
      <c r="D34" s="13" t="s">
        <v>307</v>
      </c>
      <c r="E34" s="13" t="s">
        <v>397</v>
      </c>
      <c r="F34" s="13" t="s">
        <v>59</v>
      </c>
      <c r="G34" s="13" t="s">
        <v>398</v>
      </c>
      <c r="H34" s="13" t="s">
        <v>399</v>
      </c>
      <c r="I34" s="13" t="s">
        <v>400</v>
      </c>
      <c r="J34" s="13" t="s">
        <v>401</v>
      </c>
      <c r="K34" s="13" t="s">
        <v>402</v>
      </c>
      <c r="L34" s="13" t="s">
        <v>65</v>
      </c>
      <c r="M34" s="13" t="s">
        <v>145</v>
      </c>
      <c r="N34" s="13" t="s">
        <v>403</v>
      </c>
      <c r="O34" s="13" t="s">
        <v>404</v>
      </c>
      <c r="P34" s="13" t="s">
        <v>405</v>
      </c>
      <c r="Q34" s="13" t="s">
        <v>406</v>
      </c>
      <c r="R34" s="13" t="s">
        <v>407</v>
      </c>
      <c r="S34" s="13" t="s">
        <v>318</v>
      </c>
      <c r="T34" s="13" t="s">
        <v>408</v>
      </c>
      <c r="U34" s="13" t="s">
        <v>354</v>
      </c>
      <c r="V34" s="13" t="s">
        <v>73</v>
      </c>
      <c r="W34" s="13">
        <v>202202</v>
      </c>
      <c r="X34" s="13">
        <v>202212</v>
      </c>
      <c r="Y34" s="13">
        <v>35</v>
      </c>
      <c r="Z34" s="13">
        <v>35</v>
      </c>
      <c r="AA34" s="13">
        <v>0</v>
      </c>
      <c r="AB34" s="13">
        <v>0</v>
      </c>
      <c r="AC34" s="13">
        <v>0</v>
      </c>
      <c r="AD34" s="13">
        <v>2406</v>
      </c>
      <c r="AE34" s="13">
        <v>85</v>
      </c>
      <c r="AF34" s="13" t="s">
        <v>74</v>
      </c>
      <c r="AG34" s="13" t="s">
        <v>74</v>
      </c>
      <c r="AH34" s="13" t="s">
        <v>74</v>
      </c>
      <c r="AI34" s="13" t="s">
        <v>73</v>
      </c>
      <c r="AJ34" s="13" t="s">
        <v>74</v>
      </c>
      <c r="AK34" s="13" t="s">
        <v>74</v>
      </c>
      <c r="AL34" s="13" t="s">
        <v>75</v>
      </c>
      <c r="AM34" s="13" t="s">
        <v>74</v>
      </c>
      <c r="AN34" s="13" t="s">
        <v>75</v>
      </c>
      <c r="AO34" s="13" t="s">
        <v>409</v>
      </c>
      <c r="AP34" s="45" t="s">
        <v>410</v>
      </c>
    </row>
    <row r="35" s="1" customFormat="1" ht="76" customHeight="1" spans="1:42">
      <c r="A35" s="13">
        <v>27</v>
      </c>
      <c r="B35" s="13" t="s">
        <v>411</v>
      </c>
      <c r="C35" s="13" t="s">
        <v>137</v>
      </c>
      <c r="D35" s="13" t="s">
        <v>412</v>
      </c>
      <c r="E35" s="13" t="s">
        <v>413</v>
      </c>
      <c r="F35" s="13" t="s">
        <v>59</v>
      </c>
      <c r="G35" s="13" t="s">
        <v>278</v>
      </c>
      <c r="H35" s="13" t="s">
        <v>414</v>
      </c>
      <c r="I35" s="13" t="s">
        <v>415</v>
      </c>
      <c r="J35" s="13" t="s">
        <v>416</v>
      </c>
      <c r="K35" s="13" t="s">
        <v>413</v>
      </c>
      <c r="L35" s="13" t="s">
        <v>65</v>
      </c>
      <c r="M35" s="13" t="s">
        <v>417</v>
      </c>
      <c r="N35" s="13" t="s">
        <v>418</v>
      </c>
      <c r="O35" s="13" t="s">
        <v>419</v>
      </c>
      <c r="P35" s="13" t="s">
        <v>420</v>
      </c>
      <c r="Q35" s="13" t="s">
        <v>300</v>
      </c>
      <c r="R35" s="13" t="s">
        <v>421</v>
      </c>
      <c r="S35" s="13" t="s">
        <v>422</v>
      </c>
      <c r="T35" s="13" t="s">
        <v>286</v>
      </c>
      <c r="U35" s="13">
        <v>2022</v>
      </c>
      <c r="V35" s="13" t="s">
        <v>73</v>
      </c>
      <c r="W35" s="13">
        <v>2022.06</v>
      </c>
      <c r="X35" s="13">
        <v>2022.12</v>
      </c>
      <c r="Y35" s="13">
        <v>30</v>
      </c>
      <c r="Z35" s="13">
        <v>30</v>
      </c>
      <c r="AA35" s="13">
        <v>0</v>
      </c>
      <c r="AB35" s="13">
        <v>0</v>
      </c>
      <c r="AC35" s="13">
        <v>0</v>
      </c>
      <c r="AD35" s="13">
        <v>100</v>
      </c>
      <c r="AE35" s="13">
        <v>2</v>
      </c>
      <c r="AF35" s="13" t="s">
        <v>74</v>
      </c>
      <c r="AG35" s="13" t="s">
        <v>74</v>
      </c>
      <c r="AH35" s="13" t="s">
        <v>74</v>
      </c>
      <c r="AI35" s="13" t="s">
        <v>73</v>
      </c>
      <c r="AJ35" s="13" t="s">
        <v>73</v>
      </c>
      <c r="AK35" s="13" t="s">
        <v>74</v>
      </c>
      <c r="AL35" s="13" t="s">
        <v>75</v>
      </c>
      <c r="AM35" s="13" t="s">
        <v>73</v>
      </c>
      <c r="AN35" s="13" t="s">
        <v>423</v>
      </c>
      <c r="AO35" s="13" t="s">
        <v>424</v>
      </c>
      <c r="AP35" s="14" t="s">
        <v>425</v>
      </c>
    </row>
    <row r="36" s="1" customFormat="1" ht="76" customHeight="1" spans="1:42">
      <c r="A36" s="13">
        <v>28</v>
      </c>
      <c r="B36" s="13" t="s">
        <v>426</v>
      </c>
      <c r="C36" s="13" t="s">
        <v>427</v>
      </c>
      <c r="D36" s="13" t="s">
        <v>59</v>
      </c>
      <c r="E36" s="13" t="s">
        <v>428</v>
      </c>
      <c r="F36" s="13" t="s">
        <v>59</v>
      </c>
      <c r="G36" s="13" t="s">
        <v>429</v>
      </c>
      <c r="H36" s="13" t="s">
        <v>430</v>
      </c>
      <c r="I36" s="13" t="s">
        <v>431</v>
      </c>
      <c r="J36" s="13" t="s">
        <v>432</v>
      </c>
      <c r="K36" s="13" t="s">
        <v>433</v>
      </c>
      <c r="L36" s="13" t="s">
        <v>297</v>
      </c>
      <c r="M36" s="13" t="s">
        <v>216</v>
      </c>
      <c r="N36" s="13" t="s">
        <v>434</v>
      </c>
      <c r="O36" s="13" t="s">
        <v>75</v>
      </c>
      <c r="P36" s="13" t="s">
        <v>435</v>
      </c>
      <c r="Q36" s="13" t="s">
        <v>436</v>
      </c>
      <c r="R36" s="13" t="s">
        <v>301</v>
      </c>
      <c r="S36" s="13" t="s">
        <v>437</v>
      </c>
      <c r="T36" s="13" t="s">
        <v>330</v>
      </c>
      <c r="U36" s="13">
        <v>2022</v>
      </c>
      <c r="V36" s="13" t="s">
        <v>73</v>
      </c>
      <c r="W36" s="13">
        <v>2022.1</v>
      </c>
      <c r="X36" s="13">
        <v>2022.12</v>
      </c>
      <c r="Y36" s="13">
        <v>20</v>
      </c>
      <c r="Z36" s="13">
        <v>20</v>
      </c>
      <c r="AA36" s="13">
        <v>0</v>
      </c>
      <c r="AB36" s="13">
        <v>0</v>
      </c>
      <c r="AC36" s="13">
        <v>0</v>
      </c>
      <c r="AD36" s="13">
        <v>114</v>
      </c>
      <c r="AE36" s="13">
        <v>8</v>
      </c>
      <c r="AF36" s="13" t="s">
        <v>73</v>
      </c>
      <c r="AG36" s="13" t="s">
        <v>74</v>
      </c>
      <c r="AH36" s="13" t="s">
        <v>74</v>
      </c>
      <c r="AI36" s="13" t="s">
        <v>73</v>
      </c>
      <c r="AJ36" s="13" t="s">
        <v>74</v>
      </c>
      <c r="AK36" s="13" t="s">
        <v>74</v>
      </c>
      <c r="AL36" s="13" t="s">
        <v>75</v>
      </c>
      <c r="AM36" s="13" t="s">
        <v>74</v>
      </c>
      <c r="AN36" s="13" t="s">
        <v>75</v>
      </c>
      <c r="AO36" s="13" t="s">
        <v>438</v>
      </c>
      <c r="AP36" s="13" t="s">
        <v>439</v>
      </c>
    </row>
    <row r="37" s="1" customFormat="1" ht="76" customHeight="1" spans="1:42">
      <c r="A37" s="13">
        <v>29</v>
      </c>
      <c r="B37" s="13" t="s">
        <v>440</v>
      </c>
      <c r="C37" s="13" t="s">
        <v>110</v>
      </c>
      <c r="D37" s="13" t="s">
        <v>441</v>
      </c>
      <c r="E37" s="13" t="s">
        <v>442</v>
      </c>
      <c r="F37" s="13" t="s">
        <v>59</v>
      </c>
      <c r="G37" s="13" t="s">
        <v>443</v>
      </c>
      <c r="H37" s="13" t="s">
        <v>444</v>
      </c>
      <c r="I37" s="13" t="s">
        <v>445</v>
      </c>
      <c r="J37" s="13" t="s">
        <v>446</v>
      </c>
      <c r="K37" s="13" t="s">
        <v>446</v>
      </c>
      <c r="L37" s="13" t="s">
        <v>65</v>
      </c>
      <c r="M37" s="13" t="s">
        <v>145</v>
      </c>
      <c r="N37" s="13" t="s">
        <v>447</v>
      </c>
      <c r="O37" s="13" t="s">
        <v>448</v>
      </c>
      <c r="P37" s="13" t="s">
        <v>449</v>
      </c>
      <c r="Q37" s="13" t="s">
        <v>122</v>
      </c>
      <c r="R37" s="13" t="s">
        <v>450</v>
      </c>
      <c r="S37" s="13" t="s">
        <v>451</v>
      </c>
      <c r="T37" s="13" t="s">
        <v>452</v>
      </c>
      <c r="U37" s="13" t="s">
        <v>354</v>
      </c>
      <c r="V37" s="13" t="s">
        <v>73</v>
      </c>
      <c r="W37" s="13">
        <v>2022.02</v>
      </c>
      <c r="X37" s="13">
        <v>2022.11</v>
      </c>
      <c r="Y37" s="13">
        <v>6</v>
      </c>
      <c r="Z37" s="13">
        <v>6</v>
      </c>
      <c r="AA37" s="13">
        <v>0</v>
      </c>
      <c r="AB37" s="13">
        <v>0</v>
      </c>
      <c r="AC37" s="13">
        <v>0</v>
      </c>
      <c r="AD37" s="13" t="s">
        <v>453</v>
      </c>
      <c r="AE37" s="13">
        <v>30</v>
      </c>
      <c r="AF37" s="13" t="s">
        <v>74</v>
      </c>
      <c r="AG37" s="13" t="s">
        <v>74</v>
      </c>
      <c r="AH37" s="13" t="s">
        <v>74</v>
      </c>
      <c r="AI37" s="13" t="s">
        <v>73</v>
      </c>
      <c r="AJ37" s="13" t="s">
        <v>74</v>
      </c>
      <c r="AK37" s="13" t="s">
        <v>74</v>
      </c>
      <c r="AL37" s="13"/>
      <c r="AM37" s="13" t="s">
        <v>74</v>
      </c>
      <c r="AN37" s="13"/>
      <c r="AO37" s="13" t="s">
        <v>454</v>
      </c>
      <c r="AP37" s="13">
        <v>48299367</v>
      </c>
    </row>
    <row r="38" s="1" customFormat="1" ht="76" customHeight="1" spans="1:42">
      <c r="A38" s="13">
        <v>30</v>
      </c>
      <c r="B38" s="13" t="s">
        <v>455</v>
      </c>
      <c r="C38" s="13" t="s">
        <v>456</v>
      </c>
      <c r="D38" s="13" t="s">
        <v>457</v>
      </c>
      <c r="E38" s="13" t="s">
        <v>458</v>
      </c>
      <c r="F38" s="13" t="s">
        <v>59</v>
      </c>
      <c r="G38" s="13" t="s">
        <v>459</v>
      </c>
      <c r="H38" s="13" t="s">
        <v>460</v>
      </c>
      <c r="I38" s="13" t="s">
        <v>461</v>
      </c>
      <c r="J38" s="13" t="s">
        <v>462</v>
      </c>
      <c r="K38" s="13" t="s">
        <v>463</v>
      </c>
      <c r="L38" s="13" t="s">
        <v>65</v>
      </c>
      <c r="M38" s="13" t="s">
        <v>145</v>
      </c>
      <c r="N38" s="13" t="s">
        <v>464</v>
      </c>
      <c r="O38" s="13" t="s">
        <v>465</v>
      </c>
      <c r="P38" s="13" t="s">
        <v>466</v>
      </c>
      <c r="Q38" s="13" t="s">
        <v>122</v>
      </c>
      <c r="R38" s="13" t="s">
        <v>450</v>
      </c>
      <c r="S38" s="13" t="s">
        <v>451</v>
      </c>
      <c r="T38" s="13" t="s">
        <v>452</v>
      </c>
      <c r="U38" s="13" t="s">
        <v>354</v>
      </c>
      <c r="V38" s="13" t="s">
        <v>73</v>
      </c>
      <c r="W38" s="13">
        <v>2022.02</v>
      </c>
      <c r="X38" s="13">
        <v>2022.11</v>
      </c>
      <c r="Y38" s="13">
        <v>20</v>
      </c>
      <c r="Z38" s="13">
        <v>20</v>
      </c>
      <c r="AA38" s="13">
        <v>0</v>
      </c>
      <c r="AB38" s="13">
        <v>0</v>
      </c>
      <c r="AC38" s="13">
        <v>0</v>
      </c>
      <c r="AD38" s="13">
        <v>2936</v>
      </c>
      <c r="AE38" s="13">
        <v>78</v>
      </c>
      <c r="AF38" s="13" t="s">
        <v>74</v>
      </c>
      <c r="AG38" s="13" t="s">
        <v>74</v>
      </c>
      <c r="AH38" s="13" t="s">
        <v>74</v>
      </c>
      <c r="AI38" s="13" t="s">
        <v>73</v>
      </c>
      <c r="AJ38" s="13" t="s">
        <v>74</v>
      </c>
      <c r="AK38" s="13" t="s">
        <v>74</v>
      </c>
      <c r="AL38" s="13"/>
      <c r="AM38" s="13" t="s">
        <v>74</v>
      </c>
      <c r="AN38" s="13"/>
      <c r="AO38" s="13" t="s">
        <v>454</v>
      </c>
      <c r="AP38" s="13">
        <v>48299367</v>
      </c>
    </row>
    <row r="39" s="1" customFormat="1" ht="76" customHeight="1" spans="1:42">
      <c r="A39" s="13">
        <v>31</v>
      </c>
      <c r="B39" s="13" t="s">
        <v>467</v>
      </c>
      <c r="C39" s="13" t="s">
        <v>306</v>
      </c>
      <c r="D39" s="13" t="s">
        <v>468</v>
      </c>
      <c r="E39" s="13" t="s">
        <v>469</v>
      </c>
      <c r="F39" s="13" t="s">
        <v>470</v>
      </c>
      <c r="G39" s="13" t="s">
        <v>471</v>
      </c>
      <c r="H39" s="13" t="s">
        <v>472</v>
      </c>
      <c r="I39" s="13" t="s">
        <v>473</v>
      </c>
      <c r="J39" s="13" t="s">
        <v>474</v>
      </c>
      <c r="K39" s="13" t="s">
        <v>475</v>
      </c>
      <c r="L39" s="13" t="s">
        <v>215</v>
      </c>
      <c r="M39" s="13" t="s">
        <v>216</v>
      </c>
      <c r="N39" s="13" t="s">
        <v>476</v>
      </c>
      <c r="O39" s="13" t="s">
        <v>477</v>
      </c>
      <c r="P39" s="13" t="s">
        <v>478</v>
      </c>
      <c r="Q39" s="13" t="s">
        <v>300</v>
      </c>
      <c r="R39" s="13" t="s">
        <v>479</v>
      </c>
      <c r="S39" s="13" t="s">
        <v>480</v>
      </c>
      <c r="T39" s="13" t="s">
        <v>481</v>
      </c>
      <c r="U39" s="13" t="s">
        <v>354</v>
      </c>
      <c r="V39" s="13" t="s">
        <v>73</v>
      </c>
      <c r="W39" s="13">
        <v>2021.08</v>
      </c>
      <c r="X39" s="13" t="s">
        <v>482</v>
      </c>
      <c r="Y39" s="13">
        <v>295</v>
      </c>
      <c r="Z39" s="13">
        <v>295</v>
      </c>
      <c r="AA39" s="13">
        <v>0</v>
      </c>
      <c r="AB39" s="13">
        <v>0</v>
      </c>
      <c r="AC39" s="13">
        <v>0</v>
      </c>
      <c r="AD39" s="13">
        <v>1500</v>
      </c>
      <c r="AE39" s="13">
        <v>59</v>
      </c>
      <c r="AF39" s="13" t="s">
        <v>74</v>
      </c>
      <c r="AG39" s="13" t="s">
        <v>74</v>
      </c>
      <c r="AH39" s="13" t="s">
        <v>73</v>
      </c>
      <c r="AI39" s="13" t="s">
        <v>74</v>
      </c>
      <c r="AJ39" s="13" t="s">
        <v>74</v>
      </c>
      <c r="AK39" s="13" t="s">
        <v>74</v>
      </c>
      <c r="AL39" s="13" t="s">
        <v>74</v>
      </c>
      <c r="AM39" s="13" t="s">
        <v>74</v>
      </c>
      <c r="AN39" s="13" t="s">
        <v>75</v>
      </c>
      <c r="AO39" s="13" t="s">
        <v>483</v>
      </c>
      <c r="AP39" s="13">
        <v>48288832</v>
      </c>
    </row>
    <row r="40" s="1" customFormat="1" ht="76" customHeight="1" spans="1:42">
      <c r="A40" s="13">
        <v>32</v>
      </c>
      <c r="B40" s="13" t="s">
        <v>484</v>
      </c>
      <c r="C40" s="13" t="s">
        <v>485</v>
      </c>
      <c r="D40" s="13" t="s">
        <v>486</v>
      </c>
      <c r="E40" s="13" t="s">
        <v>487</v>
      </c>
      <c r="F40" s="13" t="s">
        <v>59</v>
      </c>
      <c r="G40" s="13" t="s">
        <v>488</v>
      </c>
      <c r="H40" s="13" t="s">
        <v>489</v>
      </c>
      <c r="I40" s="13" t="s">
        <v>490</v>
      </c>
      <c r="J40" s="13" t="s">
        <v>491</v>
      </c>
      <c r="K40" s="13" t="s">
        <v>492</v>
      </c>
      <c r="L40" s="13" t="s">
        <v>215</v>
      </c>
      <c r="M40" s="13" t="s">
        <v>216</v>
      </c>
      <c r="N40" s="13" t="s">
        <v>493</v>
      </c>
      <c r="O40" s="13" t="s">
        <v>494</v>
      </c>
      <c r="P40" s="13" t="s">
        <v>495</v>
      </c>
      <c r="Q40" s="13" t="s">
        <v>300</v>
      </c>
      <c r="R40" s="13" t="s">
        <v>479</v>
      </c>
      <c r="S40" s="13" t="s">
        <v>480</v>
      </c>
      <c r="T40" s="13" t="s">
        <v>496</v>
      </c>
      <c r="U40" s="13" t="s">
        <v>354</v>
      </c>
      <c r="V40" s="13" t="s">
        <v>73</v>
      </c>
      <c r="W40" s="13">
        <v>2022.05</v>
      </c>
      <c r="X40" s="13" t="s">
        <v>497</v>
      </c>
      <c r="Y40" s="13">
        <v>180</v>
      </c>
      <c r="Z40" s="13">
        <v>180</v>
      </c>
      <c r="AA40" s="13">
        <v>0</v>
      </c>
      <c r="AB40" s="13">
        <v>0</v>
      </c>
      <c r="AC40" s="13">
        <v>0</v>
      </c>
      <c r="AD40" s="13">
        <v>1476</v>
      </c>
      <c r="AE40" s="13">
        <v>30</v>
      </c>
      <c r="AF40" s="13" t="s">
        <v>74</v>
      </c>
      <c r="AG40" s="13" t="s">
        <v>74</v>
      </c>
      <c r="AH40" s="13" t="s">
        <v>74</v>
      </c>
      <c r="AI40" s="13" t="s">
        <v>74</v>
      </c>
      <c r="AJ40" s="13" t="s">
        <v>74</v>
      </c>
      <c r="AK40" s="13" t="s">
        <v>74</v>
      </c>
      <c r="AL40" s="13" t="s">
        <v>74</v>
      </c>
      <c r="AM40" s="13" t="s">
        <v>74</v>
      </c>
      <c r="AN40" s="13" t="s">
        <v>74</v>
      </c>
      <c r="AO40" s="13" t="s">
        <v>483</v>
      </c>
      <c r="AP40" s="13">
        <v>48288832</v>
      </c>
    </row>
    <row r="41" ht="159" customHeight="1" spans="1:42">
      <c r="A41" s="13">
        <v>33</v>
      </c>
      <c r="B41" s="14" t="s">
        <v>498</v>
      </c>
      <c r="C41" s="14" t="s">
        <v>499</v>
      </c>
      <c r="D41" s="14" t="s">
        <v>500</v>
      </c>
      <c r="E41" s="14" t="s">
        <v>501</v>
      </c>
      <c r="F41" s="14" t="s">
        <v>59</v>
      </c>
      <c r="G41" s="14" t="s">
        <v>278</v>
      </c>
      <c r="H41" s="14" t="s">
        <v>502</v>
      </c>
      <c r="I41" s="14" t="s">
        <v>503</v>
      </c>
      <c r="J41" s="14" t="s">
        <v>504</v>
      </c>
      <c r="K41" s="14" t="s">
        <v>505</v>
      </c>
      <c r="L41" s="14" t="s">
        <v>65</v>
      </c>
      <c r="M41" s="14" t="s">
        <v>417</v>
      </c>
      <c r="N41" s="14" t="s">
        <v>506</v>
      </c>
      <c r="O41" s="14" t="s">
        <v>507</v>
      </c>
      <c r="P41" s="14" t="s">
        <v>508</v>
      </c>
      <c r="Q41" s="14" t="s">
        <v>122</v>
      </c>
      <c r="R41" s="14" t="s">
        <v>285</v>
      </c>
      <c r="S41" s="14" t="s">
        <v>108</v>
      </c>
      <c r="T41" s="14" t="s">
        <v>286</v>
      </c>
      <c r="U41" s="14">
        <v>2022</v>
      </c>
      <c r="V41" s="14" t="s">
        <v>73</v>
      </c>
      <c r="W41" s="14">
        <v>2022.01</v>
      </c>
      <c r="X41" s="14">
        <v>2022.12</v>
      </c>
      <c r="Y41" s="23">
        <v>5</v>
      </c>
      <c r="Z41" s="23">
        <v>5</v>
      </c>
      <c r="AA41" s="13">
        <v>0</v>
      </c>
      <c r="AB41" s="13">
        <v>0</v>
      </c>
      <c r="AC41" s="13">
        <v>0</v>
      </c>
      <c r="AD41" s="14" t="s">
        <v>509</v>
      </c>
      <c r="AE41" s="14">
        <v>200</v>
      </c>
      <c r="AF41" s="14" t="s">
        <v>74</v>
      </c>
      <c r="AG41" s="14" t="s">
        <v>74</v>
      </c>
      <c r="AH41" s="14" t="s">
        <v>74</v>
      </c>
      <c r="AI41" s="14" t="s">
        <v>73</v>
      </c>
      <c r="AJ41" s="14" t="s">
        <v>73</v>
      </c>
      <c r="AK41" s="14" t="s">
        <v>74</v>
      </c>
      <c r="AL41" s="14" t="s">
        <v>75</v>
      </c>
      <c r="AM41" s="14" t="s">
        <v>74</v>
      </c>
      <c r="AN41" s="14" t="s">
        <v>75</v>
      </c>
      <c r="AO41" s="14" t="s">
        <v>510</v>
      </c>
      <c r="AP41" s="14" t="s">
        <v>511</v>
      </c>
    </row>
    <row r="42" ht="192" spans="1:42">
      <c r="A42" s="13">
        <v>34</v>
      </c>
      <c r="B42" s="14" t="s">
        <v>512</v>
      </c>
      <c r="C42" s="14" t="s">
        <v>306</v>
      </c>
      <c r="D42" s="14" t="s">
        <v>513</v>
      </c>
      <c r="E42" s="14" t="s">
        <v>514</v>
      </c>
      <c r="F42" s="14" t="s">
        <v>59</v>
      </c>
      <c r="G42" s="14" t="s">
        <v>278</v>
      </c>
      <c r="H42" s="14" t="s">
        <v>515</v>
      </c>
      <c r="I42" s="14" t="s">
        <v>516</v>
      </c>
      <c r="J42" s="14" t="s">
        <v>517</v>
      </c>
      <c r="K42" s="14" t="s">
        <v>517</v>
      </c>
      <c r="L42" s="14" t="s">
        <v>65</v>
      </c>
      <c r="M42" s="14" t="s">
        <v>417</v>
      </c>
      <c r="N42" s="14" t="s">
        <v>518</v>
      </c>
      <c r="O42" s="14" t="s">
        <v>519</v>
      </c>
      <c r="P42" s="14" t="s">
        <v>520</v>
      </c>
      <c r="Q42" s="14" t="s">
        <v>300</v>
      </c>
      <c r="R42" s="14" t="s">
        <v>285</v>
      </c>
      <c r="S42" s="14" t="s">
        <v>108</v>
      </c>
      <c r="T42" s="14" t="s">
        <v>286</v>
      </c>
      <c r="U42" s="14">
        <v>2022</v>
      </c>
      <c r="V42" s="14" t="s">
        <v>73</v>
      </c>
      <c r="W42" s="14">
        <v>2022.03</v>
      </c>
      <c r="X42" s="14">
        <v>2022.11</v>
      </c>
      <c r="Y42" s="23">
        <v>74.6076</v>
      </c>
      <c r="Z42" s="23">
        <v>74.6076</v>
      </c>
      <c r="AA42" s="13">
        <v>0</v>
      </c>
      <c r="AB42" s="13">
        <v>0</v>
      </c>
      <c r="AC42" s="13">
        <v>0</v>
      </c>
      <c r="AD42" s="14">
        <v>100</v>
      </c>
      <c r="AE42" s="14">
        <v>40</v>
      </c>
      <c r="AF42" s="14" t="s">
        <v>73</v>
      </c>
      <c r="AG42" s="14" t="s">
        <v>74</v>
      </c>
      <c r="AH42" s="14" t="s">
        <v>74</v>
      </c>
      <c r="AI42" s="14" t="s">
        <v>73</v>
      </c>
      <c r="AJ42" s="14" t="s">
        <v>74</v>
      </c>
      <c r="AK42" s="14" t="s">
        <v>74</v>
      </c>
      <c r="AL42" s="14" t="s">
        <v>75</v>
      </c>
      <c r="AM42" s="14" t="s">
        <v>74</v>
      </c>
      <c r="AN42" s="14" t="s">
        <v>75</v>
      </c>
      <c r="AO42" s="14" t="s">
        <v>510</v>
      </c>
      <c r="AP42" s="14" t="s">
        <v>511</v>
      </c>
    </row>
    <row r="43" ht="268.8" spans="1:42">
      <c r="A43" s="13">
        <v>35</v>
      </c>
      <c r="B43" s="13" t="s">
        <v>521</v>
      </c>
      <c r="C43" s="13" t="s">
        <v>306</v>
      </c>
      <c r="D43" s="13" t="s">
        <v>138</v>
      </c>
      <c r="E43" s="13" t="s">
        <v>522</v>
      </c>
      <c r="F43" s="13" t="s">
        <v>523</v>
      </c>
      <c r="G43" s="13" t="s">
        <v>524</v>
      </c>
      <c r="H43" s="13" t="s">
        <v>525</v>
      </c>
      <c r="I43" s="13" t="s">
        <v>526</v>
      </c>
      <c r="J43" s="13" t="s">
        <v>527</v>
      </c>
      <c r="K43" s="13" t="s">
        <v>522</v>
      </c>
      <c r="L43" s="13" t="s">
        <v>65</v>
      </c>
      <c r="M43" s="13" t="s">
        <v>417</v>
      </c>
      <c r="N43" s="13" t="s">
        <v>528</v>
      </c>
      <c r="O43" s="13" t="s">
        <v>529</v>
      </c>
      <c r="P43" s="13" t="s">
        <v>530</v>
      </c>
      <c r="Q43" s="13" t="s">
        <v>406</v>
      </c>
      <c r="R43" s="13" t="s">
        <v>285</v>
      </c>
      <c r="S43" s="13" t="s">
        <v>108</v>
      </c>
      <c r="T43" s="13" t="s">
        <v>286</v>
      </c>
      <c r="U43" s="13">
        <v>2022</v>
      </c>
      <c r="V43" s="13" t="s">
        <v>73</v>
      </c>
      <c r="W43" s="13">
        <v>2022.03</v>
      </c>
      <c r="X43" s="13">
        <v>2022.11</v>
      </c>
      <c r="Y43" s="13">
        <v>40</v>
      </c>
      <c r="Z43" s="13">
        <v>40</v>
      </c>
      <c r="AA43" s="13">
        <v>0</v>
      </c>
      <c r="AB43" s="13">
        <v>0</v>
      </c>
      <c r="AC43" s="13">
        <v>0</v>
      </c>
      <c r="AD43" s="13">
        <v>300</v>
      </c>
      <c r="AE43" s="13">
        <v>80</v>
      </c>
      <c r="AF43" s="13" t="s">
        <v>73</v>
      </c>
      <c r="AG43" s="13" t="s">
        <v>74</v>
      </c>
      <c r="AH43" s="13" t="s">
        <v>74</v>
      </c>
      <c r="AI43" s="13" t="s">
        <v>73</v>
      </c>
      <c r="AJ43" s="13" t="s">
        <v>73</v>
      </c>
      <c r="AK43" s="13" t="s">
        <v>74</v>
      </c>
      <c r="AL43" s="13" t="s">
        <v>75</v>
      </c>
      <c r="AM43" s="13" t="s">
        <v>74</v>
      </c>
      <c r="AN43" s="13" t="s">
        <v>75</v>
      </c>
      <c r="AO43" s="13" t="s">
        <v>510</v>
      </c>
      <c r="AP43" s="13" t="s">
        <v>511</v>
      </c>
    </row>
    <row r="44" ht="134.4" spans="1:42">
      <c r="A44" s="13">
        <v>36</v>
      </c>
      <c r="B44" s="13" t="s">
        <v>531</v>
      </c>
      <c r="C44" s="13" t="s">
        <v>110</v>
      </c>
      <c r="D44" s="13" t="s">
        <v>532</v>
      </c>
      <c r="E44" s="13" t="s">
        <v>533</v>
      </c>
      <c r="F44" s="13" t="s">
        <v>59</v>
      </c>
      <c r="G44" s="13" t="s">
        <v>534</v>
      </c>
      <c r="H44" s="13" t="s">
        <v>535</v>
      </c>
      <c r="I44" s="13" t="s">
        <v>536</v>
      </c>
      <c r="J44" s="13" t="s">
        <v>537</v>
      </c>
      <c r="K44" s="13" t="s">
        <v>537</v>
      </c>
      <c r="L44" s="13" t="s">
        <v>65</v>
      </c>
      <c r="M44" s="13" t="s">
        <v>145</v>
      </c>
      <c r="N44" s="13" t="s">
        <v>538</v>
      </c>
      <c r="O44" s="13" t="s">
        <v>539</v>
      </c>
      <c r="P44" s="13" t="s">
        <v>540</v>
      </c>
      <c r="Q44" s="13" t="s">
        <v>122</v>
      </c>
      <c r="R44" s="13" t="s">
        <v>285</v>
      </c>
      <c r="S44" s="13" t="s">
        <v>108</v>
      </c>
      <c r="T44" s="13" t="s">
        <v>286</v>
      </c>
      <c r="U44" s="13">
        <v>2022</v>
      </c>
      <c r="V44" s="13" t="s">
        <v>73</v>
      </c>
      <c r="W44" s="13">
        <v>2022.03</v>
      </c>
      <c r="X44" s="13">
        <v>2022.11</v>
      </c>
      <c r="Y44" s="13">
        <v>1.5</v>
      </c>
      <c r="Z44" s="13">
        <v>1.5</v>
      </c>
      <c r="AA44" s="13">
        <v>0</v>
      </c>
      <c r="AB44" s="13">
        <v>0</v>
      </c>
      <c r="AC44" s="13">
        <v>0</v>
      </c>
      <c r="AD44" s="13">
        <v>100</v>
      </c>
      <c r="AE44" s="13">
        <v>3</v>
      </c>
      <c r="AF44" s="13" t="s">
        <v>74</v>
      </c>
      <c r="AG44" s="13" t="s">
        <v>74</v>
      </c>
      <c r="AH44" s="13" t="s">
        <v>74</v>
      </c>
      <c r="AI44" s="13" t="s">
        <v>73</v>
      </c>
      <c r="AJ44" s="13" t="s">
        <v>74</v>
      </c>
      <c r="AK44" s="13" t="s">
        <v>74</v>
      </c>
      <c r="AL44" s="13" t="s">
        <v>75</v>
      </c>
      <c r="AM44" s="13" t="s">
        <v>74</v>
      </c>
      <c r="AN44" s="13" t="s">
        <v>75</v>
      </c>
      <c r="AO44" s="13" t="s">
        <v>510</v>
      </c>
      <c r="AP44" s="13" t="s">
        <v>511</v>
      </c>
    </row>
    <row r="45" ht="86.4" spans="1:43">
      <c r="A45" s="13">
        <v>37</v>
      </c>
      <c r="B45" s="13" t="s">
        <v>541</v>
      </c>
      <c r="C45" s="13" t="s">
        <v>255</v>
      </c>
      <c r="D45" s="13" t="s">
        <v>138</v>
      </c>
      <c r="E45" s="13" t="s">
        <v>542</v>
      </c>
      <c r="F45" s="13" t="s">
        <v>59</v>
      </c>
      <c r="G45" s="13" t="s">
        <v>534</v>
      </c>
      <c r="H45" s="13" t="s">
        <v>543</v>
      </c>
      <c r="I45" s="13" t="s">
        <v>544</v>
      </c>
      <c r="J45" s="13" t="s">
        <v>545</v>
      </c>
      <c r="K45" s="13" t="s">
        <v>546</v>
      </c>
      <c r="L45" s="13" t="s">
        <v>65</v>
      </c>
      <c r="M45" s="13" t="s">
        <v>145</v>
      </c>
      <c r="N45" s="13" t="s">
        <v>547</v>
      </c>
      <c r="O45" s="13" t="s">
        <v>548</v>
      </c>
      <c r="P45" s="13" t="s">
        <v>549</v>
      </c>
      <c r="Q45" s="13" t="s">
        <v>122</v>
      </c>
      <c r="R45" s="13" t="s">
        <v>285</v>
      </c>
      <c r="S45" s="13" t="s">
        <v>108</v>
      </c>
      <c r="T45" s="13" t="s">
        <v>286</v>
      </c>
      <c r="U45" s="13">
        <v>2022</v>
      </c>
      <c r="V45" s="13" t="s">
        <v>73</v>
      </c>
      <c r="W45" s="13">
        <v>2022.03</v>
      </c>
      <c r="X45" s="13">
        <v>2022.09</v>
      </c>
      <c r="Y45" s="13">
        <v>47.41</v>
      </c>
      <c r="Z45" s="13">
        <v>47.41</v>
      </c>
      <c r="AA45" s="13">
        <v>0</v>
      </c>
      <c r="AB45" s="13">
        <v>0</v>
      </c>
      <c r="AC45" s="13">
        <v>0</v>
      </c>
      <c r="AD45" s="13">
        <v>1000</v>
      </c>
      <c r="AE45" s="13">
        <v>1000</v>
      </c>
      <c r="AF45" s="13" t="s">
        <v>74</v>
      </c>
      <c r="AG45" s="13" t="s">
        <v>74</v>
      </c>
      <c r="AH45" s="13" t="s">
        <v>74</v>
      </c>
      <c r="AI45" s="13" t="s">
        <v>73</v>
      </c>
      <c r="AJ45" s="13" t="s">
        <v>74</v>
      </c>
      <c r="AK45" s="13" t="s">
        <v>74</v>
      </c>
      <c r="AL45" s="13"/>
      <c r="AM45" s="13" t="s">
        <v>74</v>
      </c>
      <c r="AN45" s="13"/>
      <c r="AO45" s="13" t="s">
        <v>510</v>
      </c>
      <c r="AP45" s="13" t="s">
        <v>511</v>
      </c>
      <c r="AQ45" s="6" t="s">
        <v>550</v>
      </c>
    </row>
    <row r="46" ht="211.2" spans="1:42">
      <c r="A46" s="13">
        <v>38</v>
      </c>
      <c r="B46" s="13" t="s">
        <v>551</v>
      </c>
      <c r="C46" s="13" t="s">
        <v>255</v>
      </c>
      <c r="D46" s="13" t="s">
        <v>552</v>
      </c>
      <c r="E46" s="13" t="s">
        <v>553</v>
      </c>
      <c r="F46" s="13" t="s">
        <v>523</v>
      </c>
      <c r="G46" s="13" t="s">
        <v>554</v>
      </c>
      <c r="H46" s="13" t="s">
        <v>555</v>
      </c>
      <c r="I46" s="13" t="s">
        <v>556</v>
      </c>
      <c r="J46" s="13" t="s">
        <v>557</v>
      </c>
      <c r="K46" s="13" t="s">
        <v>558</v>
      </c>
      <c r="L46" s="13" t="s">
        <v>65</v>
      </c>
      <c r="M46" s="13" t="s">
        <v>145</v>
      </c>
      <c r="N46" s="13" t="s">
        <v>559</v>
      </c>
      <c r="O46" s="13" t="s">
        <v>560</v>
      </c>
      <c r="P46" s="13" t="s">
        <v>561</v>
      </c>
      <c r="Q46" s="13" t="s">
        <v>367</v>
      </c>
      <c r="R46" s="13" t="s">
        <v>285</v>
      </c>
      <c r="S46" s="13" t="s">
        <v>108</v>
      </c>
      <c r="T46" s="13" t="s">
        <v>286</v>
      </c>
      <c r="U46" s="13">
        <v>2022</v>
      </c>
      <c r="V46" s="13" t="s">
        <v>73</v>
      </c>
      <c r="W46" s="13">
        <v>2022.03</v>
      </c>
      <c r="X46" s="13">
        <v>2022.11</v>
      </c>
      <c r="Y46" s="13">
        <v>17</v>
      </c>
      <c r="Z46" s="13">
        <v>17</v>
      </c>
      <c r="AA46" s="13">
        <v>0</v>
      </c>
      <c r="AB46" s="13">
        <v>0</v>
      </c>
      <c r="AC46" s="13">
        <v>0</v>
      </c>
      <c r="AD46" s="13">
        <v>100</v>
      </c>
      <c r="AE46" s="13">
        <v>3</v>
      </c>
      <c r="AF46" s="13" t="s">
        <v>74</v>
      </c>
      <c r="AG46" s="13" t="s">
        <v>74</v>
      </c>
      <c r="AH46" s="13" t="s">
        <v>74</v>
      </c>
      <c r="AI46" s="13" t="s">
        <v>73</v>
      </c>
      <c r="AJ46" s="13" t="s">
        <v>74</v>
      </c>
      <c r="AK46" s="13" t="s">
        <v>74</v>
      </c>
      <c r="AL46" s="13" t="s">
        <v>75</v>
      </c>
      <c r="AM46" s="13" t="s">
        <v>74</v>
      </c>
      <c r="AN46" s="13" t="s">
        <v>75</v>
      </c>
      <c r="AO46" s="13" t="s">
        <v>510</v>
      </c>
      <c r="AP46" s="13" t="s">
        <v>511</v>
      </c>
    </row>
    <row r="47" ht="192" spans="1:42">
      <c r="A47" s="13">
        <v>39</v>
      </c>
      <c r="B47" s="13" t="s">
        <v>562</v>
      </c>
      <c r="C47" s="13" t="s">
        <v>255</v>
      </c>
      <c r="D47" s="13" t="s">
        <v>563</v>
      </c>
      <c r="E47" s="13" t="s">
        <v>564</v>
      </c>
      <c r="F47" s="13" t="s">
        <v>59</v>
      </c>
      <c r="G47" s="13" t="s">
        <v>565</v>
      </c>
      <c r="H47" s="13" t="s">
        <v>566</v>
      </c>
      <c r="I47" s="13" t="s">
        <v>567</v>
      </c>
      <c r="J47" s="13" t="s">
        <v>568</v>
      </c>
      <c r="K47" s="13" t="s">
        <v>568</v>
      </c>
      <c r="L47" s="13" t="s">
        <v>569</v>
      </c>
      <c r="M47" s="13" t="s">
        <v>570</v>
      </c>
      <c r="N47" s="13" t="s">
        <v>571</v>
      </c>
      <c r="O47" s="13" t="s">
        <v>572</v>
      </c>
      <c r="P47" s="13" t="s">
        <v>573</v>
      </c>
      <c r="Q47" s="13" t="s">
        <v>574</v>
      </c>
      <c r="R47" s="13" t="s">
        <v>575</v>
      </c>
      <c r="S47" s="13" t="s">
        <v>108</v>
      </c>
      <c r="T47" s="13" t="s">
        <v>353</v>
      </c>
      <c r="U47" s="13" t="s">
        <v>354</v>
      </c>
      <c r="V47" s="13" t="s">
        <v>73</v>
      </c>
      <c r="W47" s="13" t="s">
        <v>576</v>
      </c>
      <c r="X47" s="13" t="s">
        <v>577</v>
      </c>
      <c r="Y47" s="13">
        <f>63-1.404285</f>
        <v>61.595715</v>
      </c>
      <c r="Z47" s="13">
        <f>63-1.404285</f>
        <v>61.595715</v>
      </c>
      <c r="AA47" s="13">
        <v>0</v>
      </c>
      <c r="AB47" s="13">
        <v>0</v>
      </c>
      <c r="AC47" s="13">
        <v>0</v>
      </c>
      <c r="AD47" s="13">
        <v>210</v>
      </c>
      <c r="AE47" s="13">
        <v>96</v>
      </c>
      <c r="AF47" s="13" t="s">
        <v>74</v>
      </c>
      <c r="AG47" s="13" t="s">
        <v>74</v>
      </c>
      <c r="AH47" s="13" t="s">
        <v>74</v>
      </c>
      <c r="AI47" s="13" t="s">
        <v>73</v>
      </c>
      <c r="AJ47" s="13" t="s">
        <v>73</v>
      </c>
      <c r="AK47" s="13" t="s">
        <v>74</v>
      </c>
      <c r="AL47" s="13" t="s">
        <v>578</v>
      </c>
      <c r="AM47" s="13" t="s">
        <v>73</v>
      </c>
      <c r="AN47" s="13" t="s">
        <v>579</v>
      </c>
      <c r="AO47" s="13" t="s">
        <v>580</v>
      </c>
      <c r="AP47" s="13" t="s">
        <v>581</v>
      </c>
    </row>
    <row r="48" ht="201.6" spans="1:42">
      <c r="A48" s="13">
        <v>40</v>
      </c>
      <c r="B48" s="13" t="s">
        <v>582</v>
      </c>
      <c r="C48" s="13" t="s">
        <v>306</v>
      </c>
      <c r="D48" s="13" t="s">
        <v>583</v>
      </c>
      <c r="E48" s="13" t="s">
        <v>584</v>
      </c>
      <c r="F48" s="13" t="s">
        <v>59</v>
      </c>
      <c r="G48" s="13" t="s">
        <v>585</v>
      </c>
      <c r="H48" s="13" t="s">
        <v>586</v>
      </c>
      <c r="I48" s="13" t="s">
        <v>587</v>
      </c>
      <c r="J48" s="13" t="s">
        <v>588</v>
      </c>
      <c r="K48" s="13" t="s">
        <v>589</v>
      </c>
      <c r="L48" s="13" t="s">
        <v>569</v>
      </c>
      <c r="M48" s="13" t="s">
        <v>570</v>
      </c>
      <c r="N48" s="13" t="s">
        <v>590</v>
      </c>
      <c r="O48" s="13" t="s">
        <v>591</v>
      </c>
      <c r="P48" s="13" t="s">
        <v>592</v>
      </c>
      <c r="Q48" s="13" t="s">
        <v>574</v>
      </c>
      <c r="R48" s="13" t="s">
        <v>575</v>
      </c>
      <c r="S48" s="13" t="s">
        <v>593</v>
      </c>
      <c r="T48" s="13" t="s">
        <v>353</v>
      </c>
      <c r="U48" s="13" t="s">
        <v>354</v>
      </c>
      <c r="V48" s="13" t="s">
        <v>73</v>
      </c>
      <c r="W48" s="13" t="s">
        <v>576</v>
      </c>
      <c r="X48" s="13" t="s">
        <v>577</v>
      </c>
      <c r="Y48" s="13">
        <f>95-0.390433</f>
        <v>94.609567</v>
      </c>
      <c r="Z48" s="13">
        <f>95-0.390433</f>
        <v>94.609567</v>
      </c>
      <c r="AA48" s="13">
        <v>0</v>
      </c>
      <c r="AB48" s="13">
        <v>0</v>
      </c>
      <c r="AC48" s="13">
        <v>0</v>
      </c>
      <c r="AD48" s="13">
        <v>303</v>
      </c>
      <c r="AE48" s="13">
        <v>33</v>
      </c>
      <c r="AF48" s="13" t="s">
        <v>74</v>
      </c>
      <c r="AG48" s="13" t="s">
        <v>74</v>
      </c>
      <c r="AH48" s="13" t="s">
        <v>74</v>
      </c>
      <c r="AI48" s="13" t="s">
        <v>73</v>
      </c>
      <c r="AJ48" s="13" t="s">
        <v>74</v>
      </c>
      <c r="AK48" s="13" t="s">
        <v>74</v>
      </c>
      <c r="AL48" s="13" t="s">
        <v>578</v>
      </c>
      <c r="AM48" s="13" t="s">
        <v>74</v>
      </c>
      <c r="AN48" s="13" t="s">
        <v>578</v>
      </c>
      <c r="AO48" s="13" t="s">
        <v>580</v>
      </c>
      <c r="AP48" s="13" t="s">
        <v>581</v>
      </c>
    </row>
    <row r="49" ht="192" spans="1:42">
      <c r="A49" s="13">
        <v>41</v>
      </c>
      <c r="B49" s="13" t="s">
        <v>594</v>
      </c>
      <c r="C49" s="13" t="s">
        <v>255</v>
      </c>
      <c r="D49" s="13" t="s">
        <v>563</v>
      </c>
      <c r="E49" s="13" t="s">
        <v>595</v>
      </c>
      <c r="F49" s="13" t="s">
        <v>59</v>
      </c>
      <c r="G49" s="13" t="s">
        <v>565</v>
      </c>
      <c r="H49" s="13" t="s">
        <v>596</v>
      </c>
      <c r="I49" s="13" t="s">
        <v>597</v>
      </c>
      <c r="J49" s="13" t="s">
        <v>598</v>
      </c>
      <c r="K49" s="13" t="s">
        <v>598</v>
      </c>
      <c r="L49" s="13" t="s">
        <v>569</v>
      </c>
      <c r="M49" s="13" t="s">
        <v>599</v>
      </c>
      <c r="N49" s="13" t="s">
        <v>600</v>
      </c>
      <c r="O49" s="13" t="s">
        <v>601</v>
      </c>
      <c r="P49" s="13" t="s">
        <v>602</v>
      </c>
      <c r="Q49" s="13" t="s">
        <v>574</v>
      </c>
      <c r="R49" s="13" t="s">
        <v>603</v>
      </c>
      <c r="S49" s="13" t="s">
        <v>108</v>
      </c>
      <c r="T49" s="13" t="s">
        <v>353</v>
      </c>
      <c r="U49" s="13" t="s">
        <v>354</v>
      </c>
      <c r="V49" s="13" t="s">
        <v>73</v>
      </c>
      <c r="W49" s="13" t="s">
        <v>576</v>
      </c>
      <c r="X49" s="13" t="s">
        <v>604</v>
      </c>
      <c r="Y49" s="13">
        <f>30-0.36281</f>
        <v>29.63719</v>
      </c>
      <c r="Z49" s="13">
        <f>30-0.36281</f>
        <v>29.63719</v>
      </c>
      <c r="AA49" s="13">
        <v>0</v>
      </c>
      <c r="AB49" s="13">
        <v>0</v>
      </c>
      <c r="AC49" s="13">
        <v>0</v>
      </c>
      <c r="AD49" s="13">
        <v>167</v>
      </c>
      <c r="AE49" s="13">
        <v>17</v>
      </c>
      <c r="AF49" s="13" t="s">
        <v>74</v>
      </c>
      <c r="AG49" s="13" t="s">
        <v>74</v>
      </c>
      <c r="AH49" s="13" t="s">
        <v>74</v>
      </c>
      <c r="AI49" s="13" t="s">
        <v>73</v>
      </c>
      <c r="AJ49" s="13" t="s">
        <v>73</v>
      </c>
      <c r="AK49" s="13" t="s">
        <v>74</v>
      </c>
      <c r="AL49" s="13" t="s">
        <v>578</v>
      </c>
      <c r="AM49" s="13" t="s">
        <v>74</v>
      </c>
      <c r="AN49" s="13" t="s">
        <v>578</v>
      </c>
      <c r="AO49" s="13" t="s">
        <v>580</v>
      </c>
      <c r="AP49" s="13" t="s">
        <v>581</v>
      </c>
    </row>
    <row r="50" ht="96" spans="1:43">
      <c r="A50" s="13">
        <v>42</v>
      </c>
      <c r="B50" s="13" t="s">
        <v>605</v>
      </c>
      <c r="C50" s="13" t="s">
        <v>255</v>
      </c>
      <c r="D50" s="13" t="s">
        <v>138</v>
      </c>
      <c r="E50" s="13" t="s">
        <v>606</v>
      </c>
      <c r="F50" s="13" t="s">
        <v>59</v>
      </c>
      <c r="G50" s="13" t="s">
        <v>607</v>
      </c>
      <c r="H50" s="13" t="s">
        <v>608</v>
      </c>
      <c r="I50" s="13" t="s">
        <v>609</v>
      </c>
      <c r="J50" s="13" t="s">
        <v>610</v>
      </c>
      <c r="K50" s="13" t="s">
        <v>611</v>
      </c>
      <c r="L50" s="13" t="s">
        <v>612</v>
      </c>
      <c r="M50" s="13" t="s">
        <v>613</v>
      </c>
      <c r="N50" s="13" t="s">
        <v>614</v>
      </c>
      <c r="O50" s="13" t="s">
        <v>615</v>
      </c>
      <c r="P50" s="13" t="s">
        <v>616</v>
      </c>
      <c r="Q50" s="13" t="s">
        <v>122</v>
      </c>
      <c r="R50" s="13" t="s">
        <v>617</v>
      </c>
      <c r="S50" s="13" t="s">
        <v>108</v>
      </c>
      <c r="T50" s="13" t="s">
        <v>353</v>
      </c>
      <c r="U50" s="13" t="s">
        <v>354</v>
      </c>
      <c r="V50" s="13" t="s">
        <v>73</v>
      </c>
      <c r="W50" s="13" t="s">
        <v>618</v>
      </c>
      <c r="X50" s="13" t="s">
        <v>577</v>
      </c>
      <c r="Y50" s="13">
        <v>28.692</v>
      </c>
      <c r="Z50" s="13">
        <v>28.692</v>
      </c>
      <c r="AA50" s="13">
        <v>0</v>
      </c>
      <c r="AB50" s="13">
        <v>0</v>
      </c>
      <c r="AC50" s="13">
        <v>0</v>
      </c>
      <c r="AD50" s="13">
        <v>739</v>
      </c>
      <c r="AE50" s="13">
        <v>739</v>
      </c>
      <c r="AF50" s="13" t="s">
        <v>74</v>
      </c>
      <c r="AG50" s="13" t="s">
        <v>74</v>
      </c>
      <c r="AH50" s="13" t="s">
        <v>74</v>
      </c>
      <c r="AI50" s="13" t="s">
        <v>73</v>
      </c>
      <c r="AJ50" s="13" t="s">
        <v>74</v>
      </c>
      <c r="AK50" s="13" t="s">
        <v>74</v>
      </c>
      <c r="AL50" s="13" t="s">
        <v>578</v>
      </c>
      <c r="AM50" s="13" t="s">
        <v>74</v>
      </c>
      <c r="AN50" s="13" t="s">
        <v>578</v>
      </c>
      <c r="AO50" s="13" t="s">
        <v>580</v>
      </c>
      <c r="AP50" s="13" t="s">
        <v>581</v>
      </c>
      <c r="AQ50" s="6" t="s">
        <v>550</v>
      </c>
    </row>
    <row r="51" ht="134.4" spans="1:42">
      <c r="A51" s="13">
        <v>43</v>
      </c>
      <c r="B51" s="13" t="s">
        <v>619</v>
      </c>
      <c r="C51" s="13" t="s">
        <v>110</v>
      </c>
      <c r="D51" s="13" t="s">
        <v>111</v>
      </c>
      <c r="E51" s="13" t="s">
        <v>620</v>
      </c>
      <c r="F51" s="13" t="s">
        <v>59</v>
      </c>
      <c r="G51" s="13" t="s">
        <v>621</v>
      </c>
      <c r="H51" s="13" t="s">
        <v>620</v>
      </c>
      <c r="I51" s="13" t="s">
        <v>622</v>
      </c>
      <c r="J51" s="13" t="s">
        <v>620</v>
      </c>
      <c r="K51" s="13" t="s">
        <v>623</v>
      </c>
      <c r="L51" s="13" t="s">
        <v>624</v>
      </c>
      <c r="M51" s="13" t="s">
        <v>625</v>
      </c>
      <c r="N51" s="13" t="s">
        <v>626</v>
      </c>
      <c r="O51" s="13" t="s">
        <v>627</v>
      </c>
      <c r="P51" s="13" t="s">
        <v>628</v>
      </c>
      <c r="Q51" s="13" t="s">
        <v>122</v>
      </c>
      <c r="R51" s="13" t="s">
        <v>617</v>
      </c>
      <c r="S51" s="13" t="s">
        <v>108</v>
      </c>
      <c r="T51" s="13" t="s">
        <v>353</v>
      </c>
      <c r="U51" s="13" t="s">
        <v>354</v>
      </c>
      <c r="V51" s="13" t="s">
        <v>73</v>
      </c>
      <c r="W51" s="13" t="s">
        <v>618</v>
      </c>
      <c r="X51" s="13" t="s">
        <v>577</v>
      </c>
      <c r="Y51" s="13">
        <v>1.5</v>
      </c>
      <c r="Z51" s="13">
        <v>1.5</v>
      </c>
      <c r="AA51" s="13">
        <v>0</v>
      </c>
      <c r="AB51" s="13">
        <v>0</v>
      </c>
      <c r="AC51" s="13">
        <v>0</v>
      </c>
      <c r="AD51" s="13">
        <v>80</v>
      </c>
      <c r="AE51" s="13">
        <v>40</v>
      </c>
      <c r="AF51" s="13" t="s">
        <v>74</v>
      </c>
      <c r="AG51" s="13" t="s">
        <v>74</v>
      </c>
      <c r="AH51" s="13" t="s">
        <v>74</v>
      </c>
      <c r="AI51" s="13" t="s">
        <v>73</v>
      </c>
      <c r="AJ51" s="13" t="s">
        <v>74</v>
      </c>
      <c r="AK51" s="13" t="s">
        <v>74</v>
      </c>
      <c r="AL51" s="13"/>
      <c r="AM51" s="13" t="s">
        <v>74</v>
      </c>
      <c r="AN51" s="13"/>
      <c r="AO51" s="13" t="s">
        <v>580</v>
      </c>
      <c r="AP51" s="13" t="s">
        <v>581</v>
      </c>
    </row>
    <row r="52" ht="205" customHeight="1" spans="1:42">
      <c r="A52" s="13">
        <v>44</v>
      </c>
      <c r="B52" s="13" t="s">
        <v>629</v>
      </c>
      <c r="C52" s="13" t="s">
        <v>306</v>
      </c>
      <c r="D52" s="13" t="s">
        <v>307</v>
      </c>
      <c r="E52" s="13" t="s">
        <v>630</v>
      </c>
      <c r="F52" s="13" t="s">
        <v>59</v>
      </c>
      <c r="G52" s="13" t="s">
        <v>631</v>
      </c>
      <c r="H52" s="13" t="s">
        <v>632</v>
      </c>
      <c r="I52" s="13" t="s">
        <v>633</v>
      </c>
      <c r="J52" s="13" t="s">
        <v>634</v>
      </c>
      <c r="K52" s="13" t="s">
        <v>630</v>
      </c>
      <c r="L52" s="13" t="s">
        <v>569</v>
      </c>
      <c r="M52" s="13" t="s">
        <v>570</v>
      </c>
      <c r="N52" s="13" t="s">
        <v>635</v>
      </c>
      <c r="O52" s="13" t="s">
        <v>636</v>
      </c>
      <c r="P52" s="13" t="s">
        <v>637</v>
      </c>
      <c r="Q52" s="13" t="s">
        <v>574</v>
      </c>
      <c r="R52" s="13" t="s">
        <v>638</v>
      </c>
      <c r="S52" s="13" t="s">
        <v>108</v>
      </c>
      <c r="T52" s="13" t="s">
        <v>353</v>
      </c>
      <c r="U52" s="13">
        <v>2022</v>
      </c>
      <c r="V52" s="13" t="s">
        <v>73</v>
      </c>
      <c r="W52" s="13" t="s">
        <v>639</v>
      </c>
      <c r="X52" s="13" t="s">
        <v>640</v>
      </c>
      <c r="Y52" s="13">
        <v>33.79528</v>
      </c>
      <c r="Z52" s="13">
        <v>33.79528</v>
      </c>
      <c r="AA52" s="13">
        <v>0</v>
      </c>
      <c r="AB52" s="13">
        <v>0</v>
      </c>
      <c r="AC52" s="13">
        <v>0</v>
      </c>
      <c r="AD52" s="13">
        <v>360</v>
      </c>
      <c r="AE52" s="13">
        <v>30</v>
      </c>
      <c r="AF52" s="13" t="s">
        <v>74</v>
      </c>
      <c r="AG52" s="13" t="s">
        <v>74</v>
      </c>
      <c r="AH52" s="13" t="s">
        <v>74</v>
      </c>
      <c r="AI52" s="13" t="s">
        <v>73</v>
      </c>
      <c r="AJ52" s="13" t="s">
        <v>74</v>
      </c>
      <c r="AK52" s="13" t="s">
        <v>74</v>
      </c>
      <c r="AL52" s="13"/>
      <c r="AM52" s="13" t="s">
        <v>74</v>
      </c>
      <c r="AN52" s="13"/>
      <c r="AO52" s="13" t="s">
        <v>580</v>
      </c>
      <c r="AP52" s="13" t="s">
        <v>581</v>
      </c>
    </row>
    <row r="53" ht="172.8" spans="1:42">
      <c r="A53" s="13">
        <v>45</v>
      </c>
      <c r="B53" s="13" t="s">
        <v>641</v>
      </c>
      <c r="C53" s="13" t="s">
        <v>255</v>
      </c>
      <c r="D53" s="13" t="s">
        <v>563</v>
      </c>
      <c r="E53" s="13" t="s">
        <v>642</v>
      </c>
      <c r="F53" s="13" t="s">
        <v>59</v>
      </c>
      <c r="G53" s="13" t="s">
        <v>643</v>
      </c>
      <c r="H53" s="13" t="s">
        <v>644</v>
      </c>
      <c r="I53" s="13" t="s">
        <v>645</v>
      </c>
      <c r="J53" s="13" t="s">
        <v>646</v>
      </c>
      <c r="K53" s="13" t="s">
        <v>647</v>
      </c>
      <c r="L53" s="13" t="s">
        <v>569</v>
      </c>
      <c r="M53" s="13" t="s">
        <v>570</v>
      </c>
      <c r="N53" s="13" t="s">
        <v>648</v>
      </c>
      <c r="O53" s="13" t="s">
        <v>649</v>
      </c>
      <c r="P53" s="13" t="s">
        <v>650</v>
      </c>
      <c r="Q53" s="13" t="s">
        <v>651</v>
      </c>
      <c r="R53" s="13" t="s">
        <v>652</v>
      </c>
      <c r="S53" s="13" t="s">
        <v>108</v>
      </c>
      <c r="T53" s="13" t="s">
        <v>353</v>
      </c>
      <c r="U53" s="13" t="s">
        <v>354</v>
      </c>
      <c r="V53" s="13" t="s">
        <v>73</v>
      </c>
      <c r="W53" s="13" t="s">
        <v>653</v>
      </c>
      <c r="X53" s="13" t="s">
        <v>654</v>
      </c>
      <c r="Y53" s="13">
        <v>59.9066</v>
      </c>
      <c r="Z53" s="13">
        <v>59.9066</v>
      </c>
      <c r="AA53" s="13">
        <v>0</v>
      </c>
      <c r="AB53" s="13">
        <v>0</v>
      </c>
      <c r="AC53" s="13">
        <v>0</v>
      </c>
      <c r="AD53" s="13">
        <v>200</v>
      </c>
      <c r="AE53" s="13">
        <v>5</v>
      </c>
      <c r="AF53" s="13" t="s">
        <v>74</v>
      </c>
      <c r="AG53" s="13" t="s">
        <v>74</v>
      </c>
      <c r="AH53" s="13" t="s">
        <v>74</v>
      </c>
      <c r="AI53" s="13" t="s">
        <v>73</v>
      </c>
      <c r="AJ53" s="13" t="s">
        <v>74</v>
      </c>
      <c r="AK53" s="13" t="s">
        <v>74</v>
      </c>
      <c r="AL53" s="13" t="s">
        <v>74</v>
      </c>
      <c r="AM53" s="13" t="s">
        <v>73</v>
      </c>
      <c r="AN53" s="13" t="s">
        <v>655</v>
      </c>
      <c r="AO53" s="13" t="s">
        <v>580</v>
      </c>
      <c r="AP53" s="13" t="s">
        <v>581</v>
      </c>
    </row>
    <row r="54" ht="115.2" spans="1:42">
      <c r="A54" s="13">
        <v>46</v>
      </c>
      <c r="B54" s="13" t="s">
        <v>656</v>
      </c>
      <c r="C54" s="13" t="s">
        <v>255</v>
      </c>
      <c r="D54" s="13" t="s">
        <v>657</v>
      </c>
      <c r="E54" s="13" t="s">
        <v>658</v>
      </c>
      <c r="F54" s="13" t="s">
        <v>59</v>
      </c>
      <c r="G54" s="13" t="s">
        <v>659</v>
      </c>
      <c r="H54" s="13" t="s">
        <v>660</v>
      </c>
      <c r="I54" s="13" t="s">
        <v>661</v>
      </c>
      <c r="J54" s="13" t="s">
        <v>662</v>
      </c>
      <c r="K54" s="13" t="s">
        <v>663</v>
      </c>
      <c r="L54" s="13" t="s">
        <v>569</v>
      </c>
      <c r="M54" s="13" t="s">
        <v>570</v>
      </c>
      <c r="N54" s="13" t="s">
        <v>664</v>
      </c>
      <c r="O54" s="13" t="s">
        <v>665</v>
      </c>
      <c r="P54" s="13" t="s">
        <v>666</v>
      </c>
      <c r="Q54" s="13" t="s">
        <v>667</v>
      </c>
      <c r="R54" s="13" t="s">
        <v>575</v>
      </c>
      <c r="S54" s="13" t="s">
        <v>108</v>
      </c>
      <c r="T54" s="13" t="s">
        <v>353</v>
      </c>
      <c r="U54" s="13" t="s">
        <v>354</v>
      </c>
      <c r="V54" s="13" t="s">
        <v>73</v>
      </c>
      <c r="W54" s="13" t="s">
        <v>653</v>
      </c>
      <c r="X54" s="13" t="s">
        <v>654</v>
      </c>
      <c r="Y54" s="13">
        <v>14.506875</v>
      </c>
      <c r="Z54" s="13">
        <v>14.506875</v>
      </c>
      <c r="AA54" s="13">
        <v>0</v>
      </c>
      <c r="AB54" s="13">
        <v>0</v>
      </c>
      <c r="AC54" s="13">
        <v>0</v>
      </c>
      <c r="AD54" s="13">
        <v>50</v>
      </c>
      <c r="AE54" s="13">
        <v>4</v>
      </c>
      <c r="AF54" s="13" t="s">
        <v>74</v>
      </c>
      <c r="AG54" s="13" t="s">
        <v>74</v>
      </c>
      <c r="AH54" s="13" t="s">
        <v>74</v>
      </c>
      <c r="AI54" s="13" t="s">
        <v>74</v>
      </c>
      <c r="AJ54" s="13" t="s">
        <v>74</v>
      </c>
      <c r="AK54" s="13" t="s">
        <v>74</v>
      </c>
      <c r="AL54" s="13" t="s">
        <v>74</v>
      </c>
      <c r="AM54" s="13" t="s">
        <v>73</v>
      </c>
      <c r="AN54" s="13" t="s">
        <v>655</v>
      </c>
      <c r="AO54" s="13" t="s">
        <v>580</v>
      </c>
      <c r="AP54" s="13" t="s">
        <v>581</v>
      </c>
    </row>
    <row r="55" ht="153.6" spans="1:42">
      <c r="A55" s="13">
        <v>47</v>
      </c>
      <c r="B55" s="13" t="s">
        <v>668</v>
      </c>
      <c r="C55" s="13" t="s">
        <v>255</v>
      </c>
      <c r="D55" s="13" t="s">
        <v>563</v>
      </c>
      <c r="E55" s="13" t="s">
        <v>669</v>
      </c>
      <c r="F55" s="13" t="s">
        <v>59</v>
      </c>
      <c r="G55" s="13" t="s">
        <v>670</v>
      </c>
      <c r="H55" s="13" t="s">
        <v>671</v>
      </c>
      <c r="I55" s="13" t="s">
        <v>671</v>
      </c>
      <c r="J55" s="13" t="s">
        <v>672</v>
      </c>
      <c r="K55" s="13" t="s">
        <v>673</v>
      </c>
      <c r="L55" s="13" t="s">
        <v>569</v>
      </c>
      <c r="M55" s="13" t="s">
        <v>570</v>
      </c>
      <c r="N55" s="13" t="s">
        <v>674</v>
      </c>
      <c r="O55" s="13" t="s">
        <v>675</v>
      </c>
      <c r="P55" s="13" t="s">
        <v>676</v>
      </c>
      <c r="Q55" s="13" t="s">
        <v>677</v>
      </c>
      <c r="R55" s="13" t="s">
        <v>652</v>
      </c>
      <c r="S55" s="13" t="s">
        <v>108</v>
      </c>
      <c r="T55" s="13" t="s">
        <v>607</v>
      </c>
      <c r="U55" s="13" t="s">
        <v>354</v>
      </c>
      <c r="V55" s="13" t="s">
        <v>73</v>
      </c>
      <c r="W55" s="13" t="s">
        <v>653</v>
      </c>
      <c r="X55" s="13" t="s">
        <v>654</v>
      </c>
      <c r="Y55" s="13">
        <v>22</v>
      </c>
      <c r="Z55" s="13">
        <v>22</v>
      </c>
      <c r="AA55" s="13">
        <v>0</v>
      </c>
      <c r="AB55" s="13">
        <v>0</v>
      </c>
      <c r="AC55" s="13">
        <v>0</v>
      </c>
      <c r="AD55" s="13">
        <v>170</v>
      </c>
      <c r="AE55" s="13">
        <v>32</v>
      </c>
      <c r="AF55" s="13" t="s">
        <v>74</v>
      </c>
      <c r="AG55" s="13" t="s">
        <v>74</v>
      </c>
      <c r="AH55" s="13" t="s">
        <v>74</v>
      </c>
      <c r="AI55" s="13" t="s">
        <v>73</v>
      </c>
      <c r="AJ55" s="13" t="s">
        <v>74</v>
      </c>
      <c r="AK55" s="13" t="s">
        <v>74</v>
      </c>
      <c r="AL55" s="13" t="s">
        <v>74</v>
      </c>
      <c r="AM55" s="13" t="s">
        <v>73</v>
      </c>
      <c r="AN55" s="13" t="s">
        <v>655</v>
      </c>
      <c r="AO55" s="13" t="s">
        <v>580</v>
      </c>
      <c r="AP55" s="13" t="s">
        <v>581</v>
      </c>
    </row>
    <row r="56" ht="137" customHeight="1" spans="1:42">
      <c r="A56" s="13">
        <v>48</v>
      </c>
      <c r="B56" s="13" t="s">
        <v>678</v>
      </c>
      <c r="C56" s="14" t="s">
        <v>306</v>
      </c>
      <c r="D56" s="14" t="s">
        <v>138</v>
      </c>
      <c r="E56" s="14" t="s">
        <v>679</v>
      </c>
      <c r="F56" s="14" t="s">
        <v>59</v>
      </c>
      <c r="G56" s="14" t="s">
        <v>680</v>
      </c>
      <c r="H56" s="14" t="s">
        <v>681</v>
      </c>
      <c r="I56" s="14" t="s">
        <v>682</v>
      </c>
      <c r="J56" s="14" t="s">
        <v>679</v>
      </c>
      <c r="K56" s="14" t="s">
        <v>679</v>
      </c>
      <c r="L56" s="14" t="s">
        <v>683</v>
      </c>
      <c r="M56" s="14" t="s">
        <v>684</v>
      </c>
      <c r="N56" s="14" t="s">
        <v>685</v>
      </c>
      <c r="O56" s="14" t="s">
        <v>686</v>
      </c>
      <c r="P56" s="14" t="s">
        <v>687</v>
      </c>
      <c r="Q56" s="14" t="s">
        <v>122</v>
      </c>
      <c r="R56" s="14" t="s">
        <v>688</v>
      </c>
      <c r="S56" s="14" t="s">
        <v>108</v>
      </c>
      <c r="T56" s="14" t="s">
        <v>330</v>
      </c>
      <c r="U56" s="14" t="s">
        <v>354</v>
      </c>
      <c r="V56" s="14" t="s">
        <v>73</v>
      </c>
      <c r="W56" s="14">
        <v>44562</v>
      </c>
      <c r="X56" s="14" t="s">
        <v>654</v>
      </c>
      <c r="Y56" s="23">
        <v>19.70326</v>
      </c>
      <c r="Z56" s="23">
        <v>19.70326</v>
      </c>
      <c r="AA56" s="13">
        <v>0</v>
      </c>
      <c r="AB56" s="13">
        <v>0</v>
      </c>
      <c r="AC56" s="13">
        <v>0</v>
      </c>
      <c r="AD56" s="14">
        <v>200</v>
      </c>
      <c r="AE56" s="14">
        <v>20</v>
      </c>
      <c r="AF56" s="14" t="s">
        <v>74</v>
      </c>
      <c r="AG56" s="14" t="s">
        <v>74</v>
      </c>
      <c r="AH56" s="14" t="s">
        <v>689</v>
      </c>
      <c r="AI56" s="14" t="s">
        <v>689</v>
      </c>
      <c r="AJ56" s="14" t="s">
        <v>74</v>
      </c>
      <c r="AK56" s="14" t="s">
        <v>74</v>
      </c>
      <c r="AL56" s="14" t="s">
        <v>74</v>
      </c>
      <c r="AM56" s="14" t="s">
        <v>74</v>
      </c>
      <c r="AN56" s="14" t="s">
        <v>75</v>
      </c>
      <c r="AO56" s="14" t="s">
        <v>580</v>
      </c>
      <c r="AP56" s="14" t="s">
        <v>581</v>
      </c>
    </row>
    <row r="57" ht="239" customHeight="1" spans="1:42">
      <c r="A57" s="13">
        <v>49</v>
      </c>
      <c r="B57" s="14" t="s">
        <v>690</v>
      </c>
      <c r="C57" s="14" t="s">
        <v>306</v>
      </c>
      <c r="D57" s="14" t="s">
        <v>583</v>
      </c>
      <c r="E57" s="14" t="s">
        <v>691</v>
      </c>
      <c r="F57" s="14" t="s">
        <v>59</v>
      </c>
      <c r="G57" s="14" t="s">
        <v>692</v>
      </c>
      <c r="H57" s="14" t="s">
        <v>693</v>
      </c>
      <c r="I57" s="14" t="s">
        <v>694</v>
      </c>
      <c r="J57" s="14" t="s">
        <v>695</v>
      </c>
      <c r="K57" s="14" t="s">
        <v>695</v>
      </c>
      <c r="L57" s="14" t="s">
        <v>683</v>
      </c>
      <c r="M57" s="14" t="s">
        <v>684</v>
      </c>
      <c r="N57" s="14" t="s">
        <v>696</v>
      </c>
      <c r="O57" s="14" t="s">
        <v>697</v>
      </c>
      <c r="P57" s="14" t="s">
        <v>698</v>
      </c>
      <c r="Q57" s="14" t="s">
        <v>436</v>
      </c>
      <c r="R57" s="14" t="s">
        <v>688</v>
      </c>
      <c r="S57" s="14" t="s">
        <v>108</v>
      </c>
      <c r="T57" s="14" t="s">
        <v>330</v>
      </c>
      <c r="U57" s="14">
        <v>2022</v>
      </c>
      <c r="V57" s="14" t="s">
        <v>73</v>
      </c>
      <c r="W57" s="14">
        <v>2022.05</v>
      </c>
      <c r="X57" s="14">
        <v>2022.12</v>
      </c>
      <c r="Y57" s="23">
        <f>47.135526-0.110229</f>
        <v>47.025297</v>
      </c>
      <c r="Z57" s="23">
        <f>47.135526-0.110229</f>
        <v>47.025297</v>
      </c>
      <c r="AA57" s="13">
        <v>0</v>
      </c>
      <c r="AB57" s="13">
        <v>0</v>
      </c>
      <c r="AC57" s="13">
        <v>0</v>
      </c>
      <c r="AD57" s="14">
        <v>2010</v>
      </c>
      <c r="AE57" s="14">
        <v>210</v>
      </c>
      <c r="AF57" s="14" t="s">
        <v>74</v>
      </c>
      <c r="AG57" s="14" t="s">
        <v>74</v>
      </c>
      <c r="AH57" s="14" t="s">
        <v>74</v>
      </c>
      <c r="AI57" s="14" t="s">
        <v>73</v>
      </c>
      <c r="AJ57" s="14" t="s">
        <v>74</v>
      </c>
      <c r="AK57" s="14" t="s">
        <v>74</v>
      </c>
      <c r="AL57" s="14" t="s">
        <v>74</v>
      </c>
      <c r="AM57" s="14" t="s">
        <v>74</v>
      </c>
      <c r="AN57" s="14" t="s">
        <v>75</v>
      </c>
      <c r="AO57" s="14" t="s">
        <v>438</v>
      </c>
      <c r="AP57" s="14">
        <v>48269786</v>
      </c>
    </row>
    <row r="58" ht="48" spans="1:42">
      <c r="A58" s="13">
        <v>50</v>
      </c>
      <c r="B58" s="13" t="s">
        <v>699</v>
      </c>
      <c r="C58" s="13" t="s">
        <v>195</v>
      </c>
      <c r="D58" s="13" t="s">
        <v>111</v>
      </c>
      <c r="E58" s="13" t="s">
        <v>700</v>
      </c>
      <c r="F58" s="13" t="s">
        <v>59</v>
      </c>
      <c r="G58" s="13" t="s">
        <v>323</v>
      </c>
      <c r="H58" s="13" t="s">
        <v>701</v>
      </c>
      <c r="I58" s="13" t="s">
        <v>702</v>
      </c>
      <c r="J58" s="13" t="s">
        <v>703</v>
      </c>
      <c r="K58" s="13" t="s">
        <v>703</v>
      </c>
      <c r="L58" s="13" t="s">
        <v>704</v>
      </c>
      <c r="M58" s="13" t="s">
        <v>705</v>
      </c>
      <c r="N58" s="13" t="s">
        <v>706</v>
      </c>
      <c r="O58" s="13" t="s">
        <v>707</v>
      </c>
      <c r="P58" s="13" t="s">
        <v>708</v>
      </c>
      <c r="Q58" s="18" t="s">
        <v>709</v>
      </c>
      <c r="R58" s="13" t="s">
        <v>710</v>
      </c>
      <c r="S58" s="13" t="s">
        <v>108</v>
      </c>
      <c r="T58" s="13" t="s">
        <v>330</v>
      </c>
      <c r="U58" s="13">
        <v>2022</v>
      </c>
      <c r="V58" s="13" t="s">
        <v>73</v>
      </c>
      <c r="W58" s="13">
        <v>2022.06</v>
      </c>
      <c r="X58" s="13">
        <v>2022.12</v>
      </c>
      <c r="Y58" s="13">
        <v>1.5</v>
      </c>
      <c r="Z58" s="13">
        <v>1.5</v>
      </c>
      <c r="AA58" s="13">
        <v>0</v>
      </c>
      <c r="AB58" s="13">
        <v>0</v>
      </c>
      <c r="AC58" s="13">
        <v>0</v>
      </c>
      <c r="AD58" s="13">
        <v>60</v>
      </c>
      <c r="AE58" s="13">
        <v>50</v>
      </c>
      <c r="AF58" s="13" t="s">
        <v>74</v>
      </c>
      <c r="AG58" s="13" t="s">
        <v>74</v>
      </c>
      <c r="AH58" s="13"/>
      <c r="AI58" s="13" t="s">
        <v>73</v>
      </c>
      <c r="AJ58" s="13" t="s">
        <v>74</v>
      </c>
      <c r="AK58" s="13" t="s">
        <v>74</v>
      </c>
      <c r="AL58" s="13"/>
      <c r="AM58" s="13" t="s">
        <v>74</v>
      </c>
      <c r="AN58" s="13"/>
      <c r="AO58" s="13" t="s">
        <v>438</v>
      </c>
      <c r="AP58" s="14">
        <v>48269790</v>
      </c>
    </row>
    <row r="59" ht="96" spans="1:42">
      <c r="A59" s="13">
        <v>51</v>
      </c>
      <c r="B59" s="13" t="s">
        <v>711</v>
      </c>
      <c r="C59" s="13" t="s">
        <v>137</v>
      </c>
      <c r="D59" s="13" t="s">
        <v>563</v>
      </c>
      <c r="E59" s="13" t="s">
        <v>712</v>
      </c>
      <c r="F59" s="13" t="s">
        <v>59</v>
      </c>
      <c r="G59" s="13" t="s">
        <v>323</v>
      </c>
      <c r="H59" s="13" t="s">
        <v>713</v>
      </c>
      <c r="I59" s="13" t="s">
        <v>714</v>
      </c>
      <c r="J59" s="13" t="s">
        <v>715</v>
      </c>
      <c r="K59" s="13" t="s">
        <v>715</v>
      </c>
      <c r="L59" s="13" t="s">
        <v>716</v>
      </c>
      <c r="M59" s="13" t="s">
        <v>717</v>
      </c>
      <c r="N59" s="13" t="s">
        <v>718</v>
      </c>
      <c r="O59" s="13" t="s">
        <v>719</v>
      </c>
      <c r="P59" s="13" t="s">
        <v>720</v>
      </c>
      <c r="Q59" s="13" t="s">
        <v>721</v>
      </c>
      <c r="R59" s="13" t="s">
        <v>710</v>
      </c>
      <c r="S59" s="13" t="s">
        <v>108</v>
      </c>
      <c r="T59" s="13" t="s">
        <v>330</v>
      </c>
      <c r="U59" s="13">
        <v>2022</v>
      </c>
      <c r="V59" s="13" t="s">
        <v>73</v>
      </c>
      <c r="W59" s="13">
        <v>2022.03</v>
      </c>
      <c r="X59" s="13">
        <v>2022.12</v>
      </c>
      <c r="Y59" s="13">
        <v>17.38</v>
      </c>
      <c r="Z59" s="13">
        <v>17.38</v>
      </c>
      <c r="AA59" s="13">
        <v>0</v>
      </c>
      <c r="AB59" s="13">
        <v>0</v>
      </c>
      <c r="AC59" s="13">
        <v>0</v>
      </c>
      <c r="AD59" s="13">
        <v>414</v>
      </c>
      <c r="AE59" s="13">
        <v>414</v>
      </c>
      <c r="AF59" s="13" t="s">
        <v>74</v>
      </c>
      <c r="AG59" s="13" t="s">
        <v>74</v>
      </c>
      <c r="AH59" s="13"/>
      <c r="AI59" s="13" t="s">
        <v>73</v>
      </c>
      <c r="AJ59" s="13" t="s">
        <v>74</v>
      </c>
      <c r="AK59" s="13" t="s">
        <v>74</v>
      </c>
      <c r="AL59" s="13"/>
      <c r="AM59" s="13" t="s">
        <v>74</v>
      </c>
      <c r="AN59" s="13"/>
      <c r="AO59" s="13" t="s">
        <v>438</v>
      </c>
      <c r="AP59" s="14">
        <v>48269791</v>
      </c>
    </row>
    <row r="60" ht="173" customHeight="1" spans="1:42">
      <c r="A60" s="13">
        <v>52</v>
      </c>
      <c r="B60" s="13" t="s">
        <v>722</v>
      </c>
      <c r="C60" s="13" t="s">
        <v>485</v>
      </c>
      <c r="D60" s="13" t="s">
        <v>723</v>
      </c>
      <c r="E60" s="13" t="s">
        <v>724</v>
      </c>
      <c r="F60" s="13" t="s">
        <v>59</v>
      </c>
      <c r="G60" s="13" t="s">
        <v>725</v>
      </c>
      <c r="H60" s="13" t="s">
        <v>726</v>
      </c>
      <c r="I60" s="13" t="s">
        <v>727</v>
      </c>
      <c r="J60" s="13" t="s">
        <v>728</v>
      </c>
      <c r="K60" s="13" t="s">
        <v>729</v>
      </c>
      <c r="L60" s="13" t="s">
        <v>65</v>
      </c>
      <c r="M60" s="13" t="s">
        <v>145</v>
      </c>
      <c r="N60" s="13" t="s">
        <v>730</v>
      </c>
      <c r="O60" s="13" t="s">
        <v>75</v>
      </c>
      <c r="P60" s="13" t="s">
        <v>731</v>
      </c>
      <c r="Q60" s="13" t="s">
        <v>406</v>
      </c>
      <c r="R60" s="13" t="s">
        <v>732</v>
      </c>
      <c r="S60" s="13" t="s">
        <v>733</v>
      </c>
      <c r="T60" s="13" t="s">
        <v>378</v>
      </c>
      <c r="U60" s="13" t="s">
        <v>354</v>
      </c>
      <c r="V60" s="13" t="s">
        <v>73</v>
      </c>
      <c r="W60" s="13">
        <v>2022.6</v>
      </c>
      <c r="X60" s="13">
        <v>2022.11</v>
      </c>
      <c r="Y60" s="13">
        <v>70</v>
      </c>
      <c r="Z60" s="13">
        <v>70</v>
      </c>
      <c r="AA60" s="13">
        <v>0</v>
      </c>
      <c r="AB60" s="13">
        <v>0</v>
      </c>
      <c r="AC60" s="13">
        <v>0</v>
      </c>
      <c r="AD60" s="13" t="s">
        <v>731</v>
      </c>
      <c r="AE60" s="13" t="s">
        <v>731</v>
      </c>
      <c r="AF60" s="13" t="s">
        <v>74</v>
      </c>
      <c r="AG60" s="13" t="s">
        <v>74</v>
      </c>
      <c r="AH60" s="13" t="s">
        <v>74</v>
      </c>
      <c r="AI60" s="13" t="s">
        <v>73</v>
      </c>
      <c r="AJ60" s="13" t="s">
        <v>73</v>
      </c>
      <c r="AK60" s="13" t="s">
        <v>74</v>
      </c>
      <c r="AL60" s="13" t="s">
        <v>75</v>
      </c>
      <c r="AM60" s="13" t="s">
        <v>74</v>
      </c>
      <c r="AN60" s="13" t="s">
        <v>75</v>
      </c>
      <c r="AO60" s="13" t="s">
        <v>734</v>
      </c>
      <c r="AP60" s="13" t="s">
        <v>735</v>
      </c>
    </row>
    <row r="61" ht="137" customHeight="1" spans="1:42">
      <c r="A61" s="13">
        <v>53</v>
      </c>
      <c r="B61" s="14" t="s">
        <v>736</v>
      </c>
      <c r="C61" s="14" t="s">
        <v>137</v>
      </c>
      <c r="D61" s="14" t="s">
        <v>138</v>
      </c>
      <c r="E61" s="14" t="s">
        <v>737</v>
      </c>
      <c r="F61" s="14" t="s">
        <v>59</v>
      </c>
      <c r="G61" s="14" t="s">
        <v>738</v>
      </c>
      <c r="H61" s="14" t="s">
        <v>739</v>
      </c>
      <c r="I61" s="14" t="s">
        <v>740</v>
      </c>
      <c r="J61" s="14" t="s">
        <v>741</v>
      </c>
      <c r="K61" s="14" t="s">
        <v>737</v>
      </c>
      <c r="L61" s="14" t="s">
        <v>215</v>
      </c>
      <c r="M61" s="14" t="s">
        <v>145</v>
      </c>
      <c r="N61" s="14" t="s">
        <v>742</v>
      </c>
      <c r="O61" s="14" t="s">
        <v>739</v>
      </c>
      <c r="P61" s="14" t="s">
        <v>743</v>
      </c>
      <c r="Q61" s="14" t="s">
        <v>406</v>
      </c>
      <c r="R61" s="14" t="s">
        <v>744</v>
      </c>
      <c r="S61" s="14" t="s">
        <v>733</v>
      </c>
      <c r="T61" s="14" t="s">
        <v>378</v>
      </c>
      <c r="U61" s="14" t="s">
        <v>354</v>
      </c>
      <c r="V61" s="14" t="s">
        <v>73</v>
      </c>
      <c r="W61" s="14">
        <v>2022.2</v>
      </c>
      <c r="X61" s="14" t="s">
        <v>745</v>
      </c>
      <c r="Y61" s="23">
        <v>13.0468</v>
      </c>
      <c r="Z61" s="23">
        <v>13.0468</v>
      </c>
      <c r="AA61" s="13">
        <v>0</v>
      </c>
      <c r="AB61" s="13">
        <v>0</v>
      </c>
      <c r="AC61" s="13">
        <v>0</v>
      </c>
      <c r="AD61" s="14">
        <v>1995</v>
      </c>
      <c r="AE61" s="14">
        <v>263</v>
      </c>
      <c r="AF61" s="14" t="s">
        <v>74</v>
      </c>
      <c r="AG61" s="14" t="s">
        <v>74</v>
      </c>
      <c r="AH61" s="14" t="s">
        <v>74</v>
      </c>
      <c r="AI61" s="14" t="s">
        <v>73</v>
      </c>
      <c r="AJ61" s="14" t="s">
        <v>74</v>
      </c>
      <c r="AK61" s="14" t="s">
        <v>74</v>
      </c>
      <c r="AL61" s="14" t="s">
        <v>75</v>
      </c>
      <c r="AM61" s="14" t="s">
        <v>73</v>
      </c>
      <c r="AN61" s="14" t="s">
        <v>746</v>
      </c>
      <c r="AO61" s="14" t="s">
        <v>747</v>
      </c>
      <c r="AP61" s="14">
        <v>48335006</v>
      </c>
    </row>
    <row r="62" ht="144" spans="1:42">
      <c r="A62" s="13">
        <v>54</v>
      </c>
      <c r="B62" s="14" t="s">
        <v>748</v>
      </c>
      <c r="C62" s="14" t="s">
        <v>137</v>
      </c>
      <c r="D62" s="14" t="s">
        <v>138</v>
      </c>
      <c r="E62" s="14" t="s">
        <v>749</v>
      </c>
      <c r="F62" s="14" t="s">
        <v>59</v>
      </c>
      <c r="G62" s="14" t="s">
        <v>750</v>
      </c>
      <c r="H62" s="14" t="s">
        <v>751</v>
      </c>
      <c r="I62" s="14" t="s">
        <v>752</v>
      </c>
      <c r="J62" s="14" t="s">
        <v>753</v>
      </c>
      <c r="K62" s="14" t="s">
        <v>754</v>
      </c>
      <c r="L62" s="14" t="s">
        <v>215</v>
      </c>
      <c r="M62" s="14" t="s">
        <v>145</v>
      </c>
      <c r="N62" s="14" t="s">
        <v>755</v>
      </c>
      <c r="O62" s="14" t="s">
        <v>75</v>
      </c>
      <c r="P62" s="14" t="s">
        <v>756</v>
      </c>
      <c r="Q62" s="14" t="s">
        <v>300</v>
      </c>
      <c r="R62" s="14" t="s">
        <v>744</v>
      </c>
      <c r="S62" s="14" t="s">
        <v>733</v>
      </c>
      <c r="T62" s="14" t="s">
        <v>378</v>
      </c>
      <c r="U62" s="14" t="s">
        <v>354</v>
      </c>
      <c r="V62" s="14" t="s">
        <v>73</v>
      </c>
      <c r="W62" s="14">
        <v>2022.2</v>
      </c>
      <c r="X62" s="14" t="s">
        <v>745</v>
      </c>
      <c r="Y62" s="23">
        <v>53</v>
      </c>
      <c r="Z62" s="23">
        <v>53</v>
      </c>
      <c r="AA62" s="13">
        <v>0</v>
      </c>
      <c r="AB62" s="13">
        <v>0</v>
      </c>
      <c r="AC62" s="13">
        <v>0</v>
      </c>
      <c r="AD62" s="14">
        <v>500</v>
      </c>
      <c r="AE62" s="14">
        <v>38</v>
      </c>
      <c r="AF62" s="14" t="s">
        <v>74</v>
      </c>
      <c r="AG62" s="14" t="s">
        <v>74</v>
      </c>
      <c r="AH62" s="14" t="s">
        <v>74</v>
      </c>
      <c r="AI62" s="14" t="s">
        <v>73</v>
      </c>
      <c r="AJ62" s="14" t="s">
        <v>74</v>
      </c>
      <c r="AK62" s="14" t="s">
        <v>74</v>
      </c>
      <c r="AL62" s="14" t="s">
        <v>75</v>
      </c>
      <c r="AM62" s="14" t="s">
        <v>74</v>
      </c>
      <c r="AN62" s="14" t="s">
        <v>75</v>
      </c>
      <c r="AO62" s="14" t="s">
        <v>747</v>
      </c>
      <c r="AP62" s="14">
        <v>48335006</v>
      </c>
    </row>
    <row r="63" ht="115.2" spans="1:42">
      <c r="A63" s="13">
        <v>55</v>
      </c>
      <c r="B63" s="13" t="s">
        <v>757</v>
      </c>
      <c r="C63" s="13" t="s">
        <v>195</v>
      </c>
      <c r="D63" s="13" t="s">
        <v>111</v>
      </c>
      <c r="E63" s="13" t="s">
        <v>758</v>
      </c>
      <c r="F63" s="13" t="s">
        <v>59</v>
      </c>
      <c r="G63" s="13" t="s">
        <v>371</v>
      </c>
      <c r="H63" s="13" t="s">
        <v>759</v>
      </c>
      <c r="I63" s="13" t="s">
        <v>760</v>
      </c>
      <c r="J63" s="13" t="s">
        <v>761</v>
      </c>
      <c r="K63" s="13" t="s">
        <v>762</v>
      </c>
      <c r="L63" s="13" t="s">
        <v>763</v>
      </c>
      <c r="M63" s="13" t="s">
        <v>119</v>
      </c>
      <c r="N63" s="13" t="s">
        <v>764</v>
      </c>
      <c r="O63" s="13" t="s">
        <v>75</v>
      </c>
      <c r="P63" s="14" t="s">
        <v>765</v>
      </c>
      <c r="Q63" s="14" t="s">
        <v>122</v>
      </c>
      <c r="R63" s="14" t="s">
        <v>71</v>
      </c>
      <c r="S63" s="14" t="s">
        <v>733</v>
      </c>
      <c r="T63" s="14" t="s">
        <v>378</v>
      </c>
      <c r="U63" s="14" t="s">
        <v>354</v>
      </c>
      <c r="V63" s="14" t="s">
        <v>73</v>
      </c>
      <c r="W63" s="14">
        <v>2022.2</v>
      </c>
      <c r="X63" s="14">
        <v>2022.11</v>
      </c>
      <c r="Y63" s="13">
        <v>1.5</v>
      </c>
      <c r="Z63" s="13">
        <v>1.5</v>
      </c>
      <c r="AA63" s="13">
        <v>0</v>
      </c>
      <c r="AB63" s="13">
        <v>0</v>
      </c>
      <c r="AC63" s="13">
        <v>0</v>
      </c>
      <c r="AD63" s="14">
        <v>150</v>
      </c>
      <c r="AE63" s="14">
        <v>150</v>
      </c>
      <c r="AF63" s="14" t="s">
        <v>74</v>
      </c>
      <c r="AG63" s="14" t="s">
        <v>74</v>
      </c>
      <c r="AH63" s="14" t="s">
        <v>74</v>
      </c>
      <c r="AI63" s="14" t="s">
        <v>73</v>
      </c>
      <c r="AJ63" s="14" t="s">
        <v>74</v>
      </c>
      <c r="AK63" s="14" t="s">
        <v>74</v>
      </c>
      <c r="AL63" s="14" t="s">
        <v>75</v>
      </c>
      <c r="AM63" s="14" t="s">
        <v>74</v>
      </c>
      <c r="AN63" s="14" t="s">
        <v>75</v>
      </c>
      <c r="AO63" s="14" t="s">
        <v>747</v>
      </c>
      <c r="AP63" s="14">
        <v>48335006</v>
      </c>
    </row>
    <row r="64" ht="96" spans="1:42">
      <c r="A64" s="13">
        <v>56</v>
      </c>
      <c r="B64" s="14" t="s">
        <v>766</v>
      </c>
      <c r="C64" s="14" t="s">
        <v>137</v>
      </c>
      <c r="D64" s="14" t="s">
        <v>137</v>
      </c>
      <c r="E64" s="14" t="s">
        <v>767</v>
      </c>
      <c r="F64" s="14" t="s">
        <v>59</v>
      </c>
      <c r="G64" s="14" t="s">
        <v>371</v>
      </c>
      <c r="H64" s="14" t="s">
        <v>768</v>
      </c>
      <c r="I64" s="14" t="s">
        <v>769</v>
      </c>
      <c r="J64" s="14" t="s">
        <v>770</v>
      </c>
      <c r="K64" s="14" t="s">
        <v>771</v>
      </c>
      <c r="L64" s="14" t="s">
        <v>246</v>
      </c>
      <c r="M64" s="14" t="s">
        <v>247</v>
      </c>
      <c r="N64" s="14" t="s">
        <v>248</v>
      </c>
      <c r="O64" s="14" t="s">
        <v>772</v>
      </c>
      <c r="P64" s="14" t="s">
        <v>773</v>
      </c>
      <c r="Q64" s="14" t="s">
        <v>122</v>
      </c>
      <c r="R64" s="14" t="s">
        <v>71</v>
      </c>
      <c r="S64" s="14" t="s">
        <v>733</v>
      </c>
      <c r="T64" s="14" t="s">
        <v>378</v>
      </c>
      <c r="U64" s="14" t="s">
        <v>354</v>
      </c>
      <c r="V64" s="14" t="s">
        <v>73</v>
      </c>
      <c r="W64" s="14">
        <v>2022.2</v>
      </c>
      <c r="X64" s="14">
        <v>2022.9</v>
      </c>
      <c r="Y64" s="23">
        <v>45.515</v>
      </c>
      <c r="Z64" s="23">
        <v>45.515</v>
      </c>
      <c r="AA64" s="13">
        <v>0</v>
      </c>
      <c r="AB64" s="13">
        <v>0</v>
      </c>
      <c r="AC64" s="13">
        <v>0</v>
      </c>
      <c r="AD64" s="14">
        <v>1197</v>
      </c>
      <c r="AE64" s="14">
        <v>1197</v>
      </c>
      <c r="AF64" s="14" t="s">
        <v>74</v>
      </c>
      <c r="AG64" s="14" t="s">
        <v>74</v>
      </c>
      <c r="AH64" s="14" t="s">
        <v>74</v>
      </c>
      <c r="AI64" s="14" t="s">
        <v>73</v>
      </c>
      <c r="AJ64" s="14" t="s">
        <v>74</v>
      </c>
      <c r="AK64" s="14" t="s">
        <v>74</v>
      </c>
      <c r="AL64" s="14" t="s">
        <v>75</v>
      </c>
      <c r="AM64" s="14" t="s">
        <v>74</v>
      </c>
      <c r="AN64" s="14" t="s">
        <v>75</v>
      </c>
      <c r="AO64" s="14" t="s">
        <v>747</v>
      </c>
      <c r="AP64" s="14">
        <v>48335006</v>
      </c>
    </row>
    <row r="65" ht="96" spans="1:42">
      <c r="A65" s="13">
        <v>57</v>
      </c>
      <c r="B65" s="14" t="s">
        <v>774</v>
      </c>
      <c r="C65" s="14" t="s">
        <v>137</v>
      </c>
      <c r="D65" s="14" t="s">
        <v>138</v>
      </c>
      <c r="E65" s="14" t="s">
        <v>775</v>
      </c>
      <c r="F65" s="14" t="s">
        <v>59</v>
      </c>
      <c r="G65" s="14" t="s">
        <v>750</v>
      </c>
      <c r="H65" s="14" t="s">
        <v>776</v>
      </c>
      <c r="I65" s="14" t="s">
        <v>777</v>
      </c>
      <c r="J65" s="14" t="s">
        <v>778</v>
      </c>
      <c r="K65" s="14" t="s">
        <v>779</v>
      </c>
      <c r="L65" s="14" t="s">
        <v>215</v>
      </c>
      <c r="M65" s="14" t="s">
        <v>145</v>
      </c>
      <c r="N65" s="14" t="s">
        <v>780</v>
      </c>
      <c r="O65" s="14" t="s">
        <v>75</v>
      </c>
      <c r="P65" s="14" t="s">
        <v>781</v>
      </c>
      <c r="Q65" s="14" t="s">
        <v>406</v>
      </c>
      <c r="R65" s="14" t="s">
        <v>782</v>
      </c>
      <c r="S65" s="14" t="s">
        <v>733</v>
      </c>
      <c r="T65" s="14" t="s">
        <v>378</v>
      </c>
      <c r="U65" s="14" t="s">
        <v>354</v>
      </c>
      <c r="V65" s="14" t="s">
        <v>73</v>
      </c>
      <c r="W65" s="14">
        <v>2022.3</v>
      </c>
      <c r="X65" s="14">
        <v>2022.11</v>
      </c>
      <c r="Y65" s="23">
        <v>32.4837</v>
      </c>
      <c r="Z65" s="23">
        <v>32.4837</v>
      </c>
      <c r="AA65" s="13">
        <v>0</v>
      </c>
      <c r="AB65" s="13">
        <v>0</v>
      </c>
      <c r="AC65" s="13">
        <v>0</v>
      </c>
      <c r="AD65" s="14">
        <v>200</v>
      </c>
      <c r="AE65" s="14">
        <v>28</v>
      </c>
      <c r="AF65" s="14" t="s">
        <v>74</v>
      </c>
      <c r="AG65" s="14" t="s">
        <v>74</v>
      </c>
      <c r="AH65" s="14" t="s">
        <v>74</v>
      </c>
      <c r="AI65" s="14" t="s">
        <v>73</v>
      </c>
      <c r="AJ65" s="14" t="s">
        <v>74</v>
      </c>
      <c r="AK65" s="14" t="s">
        <v>74</v>
      </c>
      <c r="AL65" s="14" t="s">
        <v>75</v>
      </c>
      <c r="AM65" s="14" t="s">
        <v>74</v>
      </c>
      <c r="AN65" s="14" t="s">
        <v>75</v>
      </c>
      <c r="AO65" s="14" t="s">
        <v>747</v>
      </c>
      <c r="AP65" s="14">
        <v>48335006</v>
      </c>
    </row>
    <row r="66" ht="256" customHeight="1" spans="1:42">
      <c r="A66" s="13">
        <v>58</v>
      </c>
      <c r="B66" s="13" t="s">
        <v>783</v>
      </c>
      <c r="C66" s="13" t="s">
        <v>137</v>
      </c>
      <c r="D66" s="13" t="s">
        <v>657</v>
      </c>
      <c r="E66" s="13" t="s">
        <v>784</v>
      </c>
      <c r="F66" s="13" t="s">
        <v>59</v>
      </c>
      <c r="G66" s="13" t="s">
        <v>738</v>
      </c>
      <c r="H66" s="13" t="s">
        <v>785</v>
      </c>
      <c r="I66" s="13" t="s">
        <v>786</v>
      </c>
      <c r="J66" s="13" t="s">
        <v>787</v>
      </c>
      <c r="K66" s="13" t="s">
        <v>788</v>
      </c>
      <c r="L66" s="13" t="s">
        <v>215</v>
      </c>
      <c r="M66" s="13" t="s">
        <v>145</v>
      </c>
      <c r="N66" s="13" t="s">
        <v>789</v>
      </c>
      <c r="O66" s="13" t="s">
        <v>790</v>
      </c>
      <c r="P66" s="13" t="s">
        <v>743</v>
      </c>
      <c r="Q66" s="13" t="s">
        <v>791</v>
      </c>
      <c r="R66" s="13" t="s">
        <v>782</v>
      </c>
      <c r="S66" s="13" t="s">
        <v>733</v>
      </c>
      <c r="T66" s="13" t="s">
        <v>378</v>
      </c>
      <c r="U66" s="13" t="s">
        <v>354</v>
      </c>
      <c r="V66" s="13" t="s">
        <v>73</v>
      </c>
      <c r="W66" s="13">
        <v>2022.4</v>
      </c>
      <c r="X66" s="13">
        <v>2022.11</v>
      </c>
      <c r="Y66" s="13">
        <v>99.0858</v>
      </c>
      <c r="Z66" s="13">
        <v>99.0858</v>
      </c>
      <c r="AA66" s="13">
        <v>0</v>
      </c>
      <c r="AB66" s="13">
        <v>0</v>
      </c>
      <c r="AC66" s="13">
        <v>0</v>
      </c>
      <c r="AD66" s="13">
        <v>1995</v>
      </c>
      <c r="AE66" s="13">
        <v>263</v>
      </c>
      <c r="AF66" s="13" t="s">
        <v>74</v>
      </c>
      <c r="AG66" s="13" t="s">
        <v>74</v>
      </c>
      <c r="AH66" s="13" t="s">
        <v>74</v>
      </c>
      <c r="AI66" s="13" t="s">
        <v>73</v>
      </c>
      <c r="AJ66" s="13" t="s">
        <v>74</v>
      </c>
      <c r="AK66" s="13" t="s">
        <v>74</v>
      </c>
      <c r="AL66" s="13" t="s">
        <v>75</v>
      </c>
      <c r="AM66" s="13" t="s">
        <v>73</v>
      </c>
      <c r="AN66" s="13" t="s">
        <v>746</v>
      </c>
      <c r="AO66" s="13" t="s">
        <v>747</v>
      </c>
      <c r="AP66" s="13">
        <v>48335006</v>
      </c>
    </row>
    <row r="67" ht="106" customHeight="1" spans="1:42">
      <c r="A67" s="13">
        <v>59</v>
      </c>
      <c r="B67" s="13" t="s">
        <v>792</v>
      </c>
      <c r="C67" s="13" t="s">
        <v>137</v>
      </c>
      <c r="D67" s="13" t="s">
        <v>657</v>
      </c>
      <c r="E67" s="13" t="s">
        <v>793</v>
      </c>
      <c r="F67" s="13" t="s">
        <v>59</v>
      </c>
      <c r="G67" s="13" t="s">
        <v>794</v>
      </c>
      <c r="H67" s="13" t="s">
        <v>795</v>
      </c>
      <c r="I67" s="13" t="s">
        <v>796</v>
      </c>
      <c r="J67" s="13" t="s">
        <v>797</v>
      </c>
      <c r="K67" s="13" t="s">
        <v>798</v>
      </c>
      <c r="L67" s="13" t="s">
        <v>65</v>
      </c>
      <c r="M67" s="13" t="s">
        <v>717</v>
      </c>
      <c r="N67" s="13" t="s">
        <v>799</v>
      </c>
      <c r="O67" s="13" t="s">
        <v>800</v>
      </c>
      <c r="P67" s="13" t="s">
        <v>801</v>
      </c>
      <c r="Q67" s="13" t="s">
        <v>300</v>
      </c>
      <c r="R67" s="13" t="s">
        <v>802</v>
      </c>
      <c r="S67" s="13" t="s">
        <v>733</v>
      </c>
      <c r="T67" s="13" t="s">
        <v>378</v>
      </c>
      <c r="U67" s="13" t="s">
        <v>354</v>
      </c>
      <c r="V67" s="13" t="s">
        <v>73</v>
      </c>
      <c r="W67" s="13">
        <v>2022.2</v>
      </c>
      <c r="X67" s="13">
        <v>2022.11</v>
      </c>
      <c r="Y67" s="13">
        <v>40</v>
      </c>
      <c r="Z67" s="13">
        <v>40</v>
      </c>
      <c r="AA67" s="13">
        <v>0</v>
      </c>
      <c r="AB67" s="13">
        <v>0</v>
      </c>
      <c r="AC67" s="13">
        <v>0</v>
      </c>
      <c r="AD67" s="13" t="s">
        <v>803</v>
      </c>
      <c r="AE67" s="13" t="s">
        <v>804</v>
      </c>
      <c r="AF67" s="13" t="s">
        <v>74</v>
      </c>
      <c r="AG67" s="13" t="s">
        <v>74</v>
      </c>
      <c r="AH67" s="13" t="s">
        <v>74</v>
      </c>
      <c r="AI67" s="13" t="s">
        <v>73</v>
      </c>
      <c r="AJ67" s="13" t="s">
        <v>73</v>
      </c>
      <c r="AK67" s="13" t="s">
        <v>74</v>
      </c>
      <c r="AL67" s="13" t="s">
        <v>75</v>
      </c>
      <c r="AM67" s="13" t="s">
        <v>74</v>
      </c>
      <c r="AN67" s="13" t="s">
        <v>75</v>
      </c>
      <c r="AO67" s="13" t="s">
        <v>747</v>
      </c>
      <c r="AP67" s="13">
        <v>48335006</v>
      </c>
    </row>
    <row r="68" ht="134.4" spans="1:42">
      <c r="A68" s="13">
        <v>60</v>
      </c>
      <c r="B68" s="13" t="s">
        <v>805</v>
      </c>
      <c r="C68" s="13" t="s">
        <v>137</v>
      </c>
      <c r="D68" s="13" t="s">
        <v>657</v>
      </c>
      <c r="E68" s="13" t="s">
        <v>806</v>
      </c>
      <c r="F68" s="13" t="s">
        <v>59</v>
      </c>
      <c r="G68" s="13" t="s">
        <v>807</v>
      </c>
      <c r="H68" s="13" t="s">
        <v>808</v>
      </c>
      <c r="I68" s="13" t="s">
        <v>809</v>
      </c>
      <c r="J68" s="13" t="s">
        <v>810</v>
      </c>
      <c r="K68" s="13" t="s">
        <v>811</v>
      </c>
      <c r="L68" s="13" t="s">
        <v>215</v>
      </c>
      <c r="M68" s="13" t="s">
        <v>145</v>
      </c>
      <c r="N68" s="13" t="s">
        <v>812</v>
      </c>
      <c r="O68" s="13" t="s">
        <v>813</v>
      </c>
      <c r="P68" s="13" t="s">
        <v>743</v>
      </c>
      <c r="Q68" s="13" t="s">
        <v>300</v>
      </c>
      <c r="R68" s="13" t="s">
        <v>782</v>
      </c>
      <c r="S68" s="13" t="s">
        <v>733</v>
      </c>
      <c r="T68" s="13" t="s">
        <v>378</v>
      </c>
      <c r="U68" s="13" t="s">
        <v>354</v>
      </c>
      <c r="V68" s="13" t="s">
        <v>73</v>
      </c>
      <c r="W68" s="13">
        <v>2022.2</v>
      </c>
      <c r="X68" s="13">
        <v>2022.6</v>
      </c>
      <c r="Y68" s="13">
        <v>20</v>
      </c>
      <c r="Z68" s="13">
        <v>20</v>
      </c>
      <c r="AA68" s="13">
        <v>0</v>
      </c>
      <c r="AB68" s="13">
        <v>0</v>
      </c>
      <c r="AC68" s="13">
        <v>0</v>
      </c>
      <c r="AD68" s="13">
        <v>100</v>
      </c>
      <c r="AE68" s="13">
        <v>40</v>
      </c>
      <c r="AF68" s="13" t="s">
        <v>74</v>
      </c>
      <c r="AG68" s="13" t="s">
        <v>74</v>
      </c>
      <c r="AH68" s="13" t="s">
        <v>74</v>
      </c>
      <c r="AI68" s="13" t="s">
        <v>73</v>
      </c>
      <c r="AJ68" s="13" t="s">
        <v>74</v>
      </c>
      <c r="AK68" s="13" t="s">
        <v>74</v>
      </c>
      <c r="AL68" s="13" t="s">
        <v>75</v>
      </c>
      <c r="AM68" s="13" t="s">
        <v>73</v>
      </c>
      <c r="AN68" s="13" t="s">
        <v>75</v>
      </c>
      <c r="AO68" s="13" t="s">
        <v>747</v>
      </c>
      <c r="AP68" s="13">
        <v>48335006</v>
      </c>
    </row>
    <row r="69" ht="149" customHeight="1" spans="1:42">
      <c r="A69" s="13">
        <v>61</v>
      </c>
      <c r="B69" s="13" t="s">
        <v>814</v>
      </c>
      <c r="C69" s="13" t="s">
        <v>137</v>
      </c>
      <c r="D69" s="13" t="s">
        <v>815</v>
      </c>
      <c r="E69" s="13" t="s">
        <v>816</v>
      </c>
      <c r="F69" s="13" t="s">
        <v>59</v>
      </c>
      <c r="G69" s="13" t="s">
        <v>807</v>
      </c>
      <c r="H69" s="13" t="s">
        <v>817</v>
      </c>
      <c r="I69" s="13" t="s">
        <v>818</v>
      </c>
      <c r="J69" s="13" t="s">
        <v>819</v>
      </c>
      <c r="K69" s="13" t="s">
        <v>816</v>
      </c>
      <c r="L69" s="13" t="s">
        <v>215</v>
      </c>
      <c r="M69" s="13" t="s">
        <v>145</v>
      </c>
      <c r="N69" s="13" t="s">
        <v>820</v>
      </c>
      <c r="O69" s="13" t="s">
        <v>821</v>
      </c>
      <c r="P69" s="13" t="s">
        <v>743</v>
      </c>
      <c r="Q69" s="13" t="s">
        <v>791</v>
      </c>
      <c r="R69" s="13" t="s">
        <v>782</v>
      </c>
      <c r="S69" s="13" t="s">
        <v>733</v>
      </c>
      <c r="T69" s="13" t="s">
        <v>378</v>
      </c>
      <c r="U69" s="13" t="s">
        <v>354</v>
      </c>
      <c r="V69" s="13" t="s">
        <v>73</v>
      </c>
      <c r="W69" s="13">
        <v>2022.4</v>
      </c>
      <c r="X69" s="13">
        <v>2022.12</v>
      </c>
      <c r="Y69" s="13">
        <v>36.814438</v>
      </c>
      <c r="Z69" s="13">
        <v>36.814438</v>
      </c>
      <c r="AA69" s="13">
        <v>0</v>
      </c>
      <c r="AB69" s="13">
        <v>0</v>
      </c>
      <c r="AC69" s="13">
        <v>0</v>
      </c>
      <c r="AD69" s="13">
        <v>212</v>
      </c>
      <c r="AE69" s="13">
        <v>212</v>
      </c>
      <c r="AF69" s="13" t="s">
        <v>74</v>
      </c>
      <c r="AG69" s="13" t="s">
        <v>74</v>
      </c>
      <c r="AH69" s="13" t="s">
        <v>74</v>
      </c>
      <c r="AI69" s="13" t="s">
        <v>73</v>
      </c>
      <c r="AJ69" s="13" t="s">
        <v>74</v>
      </c>
      <c r="AK69" s="13" t="s">
        <v>74</v>
      </c>
      <c r="AL69" s="13" t="s">
        <v>75</v>
      </c>
      <c r="AM69" s="13" t="s">
        <v>73</v>
      </c>
      <c r="AN69" s="13" t="s">
        <v>75</v>
      </c>
      <c r="AO69" s="13" t="s">
        <v>747</v>
      </c>
      <c r="AP69" s="13">
        <v>48335006</v>
      </c>
    </row>
    <row r="70" ht="124.8" spans="1:42">
      <c r="A70" s="13">
        <v>62</v>
      </c>
      <c r="B70" s="13" t="s">
        <v>822</v>
      </c>
      <c r="C70" s="13" t="s">
        <v>137</v>
      </c>
      <c r="D70" s="13" t="s">
        <v>563</v>
      </c>
      <c r="E70" s="13" t="s">
        <v>823</v>
      </c>
      <c r="F70" s="13" t="s">
        <v>59</v>
      </c>
      <c r="G70" s="13" t="s">
        <v>824</v>
      </c>
      <c r="H70" s="13" t="s">
        <v>825</v>
      </c>
      <c r="I70" s="13" t="s">
        <v>826</v>
      </c>
      <c r="J70" s="13" t="s">
        <v>823</v>
      </c>
      <c r="K70" s="13" t="s">
        <v>827</v>
      </c>
      <c r="L70" s="13" t="s">
        <v>828</v>
      </c>
      <c r="M70" s="13" t="s">
        <v>829</v>
      </c>
      <c r="N70" s="13" t="s">
        <v>830</v>
      </c>
      <c r="O70" s="13" t="s">
        <v>825</v>
      </c>
      <c r="P70" s="13" t="s">
        <v>831</v>
      </c>
      <c r="Q70" s="13" t="s">
        <v>367</v>
      </c>
      <c r="R70" s="13" t="s">
        <v>71</v>
      </c>
      <c r="S70" s="13" t="s">
        <v>108</v>
      </c>
      <c r="T70" s="13" t="s">
        <v>392</v>
      </c>
      <c r="U70" s="13" t="s">
        <v>354</v>
      </c>
      <c r="V70" s="13" t="s">
        <v>73</v>
      </c>
      <c r="W70" s="13">
        <v>2022.4</v>
      </c>
      <c r="X70" s="13">
        <v>2022.11</v>
      </c>
      <c r="Y70" s="13">
        <v>50</v>
      </c>
      <c r="Z70" s="13">
        <v>50</v>
      </c>
      <c r="AA70" s="13">
        <v>0</v>
      </c>
      <c r="AB70" s="13">
        <v>0</v>
      </c>
      <c r="AC70" s="13">
        <v>0</v>
      </c>
      <c r="AD70" s="13">
        <v>170</v>
      </c>
      <c r="AE70" s="13">
        <v>170</v>
      </c>
      <c r="AF70" s="13" t="s">
        <v>74</v>
      </c>
      <c r="AG70" s="13" t="s">
        <v>74</v>
      </c>
      <c r="AH70" s="13" t="s">
        <v>74</v>
      </c>
      <c r="AI70" s="13" t="s">
        <v>73</v>
      </c>
      <c r="AJ70" s="13" t="s">
        <v>73</v>
      </c>
      <c r="AK70" s="13" t="s">
        <v>74</v>
      </c>
      <c r="AL70" s="13" t="s">
        <v>74</v>
      </c>
      <c r="AM70" s="13" t="s">
        <v>73</v>
      </c>
      <c r="AN70" s="13" t="s">
        <v>832</v>
      </c>
      <c r="AO70" s="13" t="s">
        <v>833</v>
      </c>
      <c r="AP70" s="13">
        <v>48350543</v>
      </c>
    </row>
    <row r="71" ht="86.4" spans="1:42">
      <c r="A71" s="13">
        <v>63</v>
      </c>
      <c r="B71" s="13" t="s">
        <v>834</v>
      </c>
      <c r="C71" s="13" t="s">
        <v>137</v>
      </c>
      <c r="D71" s="13" t="s">
        <v>563</v>
      </c>
      <c r="E71" s="13" t="s">
        <v>835</v>
      </c>
      <c r="F71" s="13" t="s">
        <v>59</v>
      </c>
      <c r="G71" s="13" t="s">
        <v>836</v>
      </c>
      <c r="H71" s="13" t="s">
        <v>837</v>
      </c>
      <c r="I71" s="13" t="s">
        <v>826</v>
      </c>
      <c r="J71" s="13" t="s">
        <v>838</v>
      </c>
      <c r="K71" s="13" t="s">
        <v>831</v>
      </c>
      <c r="L71" s="13" t="s">
        <v>828</v>
      </c>
      <c r="M71" s="13" t="s">
        <v>829</v>
      </c>
      <c r="N71" s="13" t="s">
        <v>839</v>
      </c>
      <c r="O71" s="13" t="s">
        <v>840</v>
      </c>
      <c r="P71" s="13" t="s">
        <v>841</v>
      </c>
      <c r="Q71" s="13" t="s">
        <v>367</v>
      </c>
      <c r="R71" s="13" t="s">
        <v>71</v>
      </c>
      <c r="S71" s="13" t="s">
        <v>108</v>
      </c>
      <c r="T71" s="13" t="s">
        <v>392</v>
      </c>
      <c r="U71" s="13" t="s">
        <v>354</v>
      </c>
      <c r="V71" s="13" t="s">
        <v>73</v>
      </c>
      <c r="W71" s="13">
        <v>2022.4</v>
      </c>
      <c r="X71" s="13">
        <v>2022.11</v>
      </c>
      <c r="Y71" s="13">
        <v>10</v>
      </c>
      <c r="Z71" s="13">
        <v>10</v>
      </c>
      <c r="AA71" s="13">
        <v>0</v>
      </c>
      <c r="AB71" s="13">
        <v>0</v>
      </c>
      <c r="AC71" s="13">
        <v>0</v>
      </c>
      <c r="AD71" s="13" t="s">
        <v>842</v>
      </c>
      <c r="AE71" s="13" t="s">
        <v>842</v>
      </c>
      <c r="AF71" s="13" t="s">
        <v>74</v>
      </c>
      <c r="AG71" s="13" t="s">
        <v>74</v>
      </c>
      <c r="AH71" s="13" t="s">
        <v>74</v>
      </c>
      <c r="AI71" s="13" t="s">
        <v>73</v>
      </c>
      <c r="AJ71" s="13" t="s">
        <v>73</v>
      </c>
      <c r="AK71" s="13" t="s">
        <v>74</v>
      </c>
      <c r="AL71" s="13" t="s">
        <v>74</v>
      </c>
      <c r="AM71" s="13" t="s">
        <v>73</v>
      </c>
      <c r="AN71" s="13" t="s">
        <v>832</v>
      </c>
      <c r="AO71" s="13" t="s">
        <v>833</v>
      </c>
      <c r="AP71" s="13">
        <v>48350545</v>
      </c>
    </row>
    <row r="72" ht="96" spans="1:42">
      <c r="A72" s="13">
        <v>64</v>
      </c>
      <c r="B72" s="13" t="s">
        <v>843</v>
      </c>
      <c r="C72" s="13" t="s">
        <v>137</v>
      </c>
      <c r="D72" s="13" t="s">
        <v>138</v>
      </c>
      <c r="E72" s="13" t="s">
        <v>844</v>
      </c>
      <c r="F72" s="13" t="s">
        <v>59</v>
      </c>
      <c r="G72" s="13" t="s">
        <v>836</v>
      </c>
      <c r="H72" s="13" t="s">
        <v>845</v>
      </c>
      <c r="I72" s="13" t="s">
        <v>846</v>
      </c>
      <c r="J72" s="13" t="s">
        <v>847</v>
      </c>
      <c r="K72" s="13" t="s">
        <v>848</v>
      </c>
      <c r="L72" s="13" t="s">
        <v>246</v>
      </c>
      <c r="M72" s="13" t="s">
        <v>247</v>
      </c>
      <c r="N72" s="13" t="s">
        <v>849</v>
      </c>
      <c r="O72" s="13" t="s">
        <v>850</v>
      </c>
      <c r="P72" s="13" t="s">
        <v>851</v>
      </c>
      <c r="Q72" s="13" t="s">
        <v>122</v>
      </c>
      <c r="R72" s="13" t="s">
        <v>71</v>
      </c>
      <c r="S72" s="13" t="s">
        <v>108</v>
      </c>
      <c r="T72" s="13" t="s">
        <v>392</v>
      </c>
      <c r="U72" s="13" t="s">
        <v>354</v>
      </c>
      <c r="V72" s="13" t="s">
        <v>73</v>
      </c>
      <c r="W72" s="13">
        <v>2022.4</v>
      </c>
      <c r="X72" s="13">
        <v>2022.11</v>
      </c>
      <c r="Y72" s="13">
        <f>38-1.5</f>
        <v>36.5</v>
      </c>
      <c r="Z72" s="13">
        <f>38-1.5</f>
        <v>36.5</v>
      </c>
      <c r="AA72" s="13">
        <v>0</v>
      </c>
      <c r="AB72" s="13">
        <v>0</v>
      </c>
      <c r="AC72" s="13">
        <v>0</v>
      </c>
      <c r="AD72" s="13">
        <v>877</v>
      </c>
      <c r="AE72" s="13">
        <v>877</v>
      </c>
      <c r="AF72" s="13" t="s">
        <v>74</v>
      </c>
      <c r="AG72" s="13" t="s">
        <v>74</v>
      </c>
      <c r="AH72" s="13" t="s">
        <v>74</v>
      </c>
      <c r="AI72" s="13" t="s">
        <v>73</v>
      </c>
      <c r="AJ72" s="36" t="s">
        <v>74</v>
      </c>
      <c r="AK72" s="36" t="s">
        <v>74</v>
      </c>
      <c r="AL72" s="36" t="s">
        <v>74</v>
      </c>
      <c r="AM72" s="36" t="s">
        <v>74</v>
      </c>
      <c r="AN72" s="13"/>
      <c r="AO72" s="36" t="s">
        <v>833</v>
      </c>
      <c r="AP72" s="14">
        <v>48350547</v>
      </c>
    </row>
    <row r="73" ht="48" spans="1:42">
      <c r="A73" s="13">
        <v>65</v>
      </c>
      <c r="B73" s="13" t="s">
        <v>852</v>
      </c>
      <c r="C73" s="13" t="s">
        <v>195</v>
      </c>
      <c r="D73" s="13" t="s">
        <v>111</v>
      </c>
      <c r="E73" s="13" t="s">
        <v>853</v>
      </c>
      <c r="F73" s="13" t="s">
        <v>59</v>
      </c>
      <c r="G73" s="13" t="s">
        <v>854</v>
      </c>
      <c r="H73" s="13" t="s">
        <v>855</v>
      </c>
      <c r="I73" s="13" t="s">
        <v>856</v>
      </c>
      <c r="J73" s="13" t="s">
        <v>853</v>
      </c>
      <c r="K73" s="13" t="s">
        <v>857</v>
      </c>
      <c r="L73" s="13" t="s">
        <v>858</v>
      </c>
      <c r="M73" s="13" t="s">
        <v>859</v>
      </c>
      <c r="N73" s="13" t="s">
        <v>860</v>
      </c>
      <c r="O73" s="13"/>
      <c r="P73" s="13" t="s">
        <v>861</v>
      </c>
      <c r="Q73" s="13" t="s">
        <v>122</v>
      </c>
      <c r="R73" s="13" t="s">
        <v>71</v>
      </c>
      <c r="S73" s="13" t="s">
        <v>108</v>
      </c>
      <c r="T73" s="13" t="s">
        <v>392</v>
      </c>
      <c r="U73" s="13" t="s">
        <v>862</v>
      </c>
      <c r="V73" s="13" t="s">
        <v>73</v>
      </c>
      <c r="W73" s="13">
        <v>2021.4</v>
      </c>
      <c r="X73" s="13">
        <v>2020.11</v>
      </c>
      <c r="Y73" s="13">
        <v>1.5</v>
      </c>
      <c r="Z73" s="13">
        <v>1.5</v>
      </c>
      <c r="AA73" s="13">
        <v>0</v>
      </c>
      <c r="AB73" s="13">
        <v>0</v>
      </c>
      <c r="AC73" s="13">
        <v>0</v>
      </c>
      <c r="AD73" s="13">
        <v>50</v>
      </c>
      <c r="AE73" s="13">
        <v>20</v>
      </c>
      <c r="AF73" s="13" t="s">
        <v>74</v>
      </c>
      <c r="AG73" s="13" t="s">
        <v>74</v>
      </c>
      <c r="AH73" s="13" t="s">
        <v>74</v>
      </c>
      <c r="AI73" s="13" t="s">
        <v>73</v>
      </c>
      <c r="AJ73" s="13" t="s">
        <v>74</v>
      </c>
      <c r="AK73" s="36" t="s">
        <v>74</v>
      </c>
      <c r="AL73" s="36" t="s">
        <v>74</v>
      </c>
      <c r="AM73" s="13" t="s">
        <v>74</v>
      </c>
      <c r="AN73" s="13"/>
      <c r="AO73" s="36" t="s">
        <v>833</v>
      </c>
      <c r="AP73" s="14">
        <v>48350548</v>
      </c>
    </row>
    <row r="74" ht="105.6" spans="1:42">
      <c r="A74" s="13">
        <v>66</v>
      </c>
      <c r="B74" s="24" t="s">
        <v>863</v>
      </c>
      <c r="C74" s="25" t="s">
        <v>485</v>
      </c>
      <c r="D74" s="25" t="s">
        <v>864</v>
      </c>
      <c r="E74" s="24" t="s">
        <v>865</v>
      </c>
      <c r="F74" s="25" t="s">
        <v>59</v>
      </c>
      <c r="G74" s="25" t="s">
        <v>854</v>
      </c>
      <c r="H74" s="24" t="s">
        <v>866</v>
      </c>
      <c r="I74" s="24" t="s">
        <v>867</v>
      </c>
      <c r="J74" s="24" t="s">
        <v>868</v>
      </c>
      <c r="K74" s="24" t="s">
        <v>869</v>
      </c>
      <c r="L74" s="25" t="s">
        <v>828</v>
      </c>
      <c r="M74" s="25" t="s">
        <v>829</v>
      </c>
      <c r="N74" s="24" t="s">
        <v>870</v>
      </c>
      <c r="O74" s="24"/>
      <c r="P74" s="24" t="s">
        <v>871</v>
      </c>
      <c r="Q74" s="25" t="s">
        <v>122</v>
      </c>
      <c r="R74" s="25" t="s">
        <v>802</v>
      </c>
      <c r="S74" s="25" t="s">
        <v>872</v>
      </c>
      <c r="T74" s="25" t="s">
        <v>392</v>
      </c>
      <c r="U74" s="25" t="s">
        <v>354</v>
      </c>
      <c r="V74" s="25" t="s">
        <v>73</v>
      </c>
      <c r="W74" s="25">
        <v>2022.4</v>
      </c>
      <c r="X74" s="25">
        <v>2022.11</v>
      </c>
      <c r="Y74" s="13">
        <v>20</v>
      </c>
      <c r="Z74" s="13">
        <v>20</v>
      </c>
      <c r="AA74" s="13">
        <v>0</v>
      </c>
      <c r="AB74" s="13">
        <v>0</v>
      </c>
      <c r="AC74" s="13">
        <v>0</v>
      </c>
      <c r="AD74" s="25">
        <v>51</v>
      </c>
      <c r="AE74" s="24">
        <v>26</v>
      </c>
      <c r="AF74" s="25" t="s">
        <v>74</v>
      </c>
      <c r="AG74" s="25" t="s">
        <v>74</v>
      </c>
      <c r="AH74" s="25" t="s">
        <v>74</v>
      </c>
      <c r="AI74" s="25" t="s">
        <v>73</v>
      </c>
      <c r="AJ74" s="37" t="s">
        <v>74</v>
      </c>
      <c r="AK74" s="25" t="s">
        <v>74</v>
      </c>
      <c r="AL74" s="37" t="s">
        <v>74</v>
      </c>
      <c r="AM74" s="24" t="s">
        <v>74</v>
      </c>
      <c r="AN74" s="24"/>
      <c r="AO74" s="37" t="s">
        <v>833</v>
      </c>
      <c r="AP74" s="38">
        <v>48350543</v>
      </c>
    </row>
    <row r="75" ht="86.4" spans="1:42">
      <c r="A75" s="13">
        <v>67</v>
      </c>
      <c r="B75" s="13" t="s">
        <v>873</v>
      </c>
      <c r="C75" s="13" t="s">
        <v>137</v>
      </c>
      <c r="D75" s="13" t="s">
        <v>657</v>
      </c>
      <c r="E75" s="13" t="s">
        <v>874</v>
      </c>
      <c r="F75" s="13" t="s">
        <v>59</v>
      </c>
      <c r="G75" s="13" t="s">
        <v>875</v>
      </c>
      <c r="H75" s="13" t="s">
        <v>876</v>
      </c>
      <c r="I75" s="13" t="s">
        <v>826</v>
      </c>
      <c r="J75" s="13" t="s">
        <v>877</v>
      </c>
      <c r="K75" s="13" t="s">
        <v>878</v>
      </c>
      <c r="L75" s="13" t="s">
        <v>828</v>
      </c>
      <c r="M75" s="13" t="s">
        <v>829</v>
      </c>
      <c r="N75" s="13" t="s">
        <v>879</v>
      </c>
      <c r="O75" s="13" t="s">
        <v>876</v>
      </c>
      <c r="P75" s="13" t="s">
        <v>880</v>
      </c>
      <c r="Q75" s="13" t="s">
        <v>367</v>
      </c>
      <c r="R75" s="13" t="s">
        <v>71</v>
      </c>
      <c r="S75" s="13" t="s">
        <v>108</v>
      </c>
      <c r="T75" s="13" t="s">
        <v>392</v>
      </c>
      <c r="U75" s="13" t="s">
        <v>354</v>
      </c>
      <c r="V75" s="13" t="s">
        <v>73</v>
      </c>
      <c r="W75" s="13">
        <v>2022.4</v>
      </c>
      <c r="X75" s="13">
        <v>2022.11</v>
      </c>
      <c r="Y75" s="13">
        <v>30</v>
      </c>
      <c r="Z75" s="13">
        <v>30</v>
      </c>
      <c r="AA75" s="13">
        <v>0</v>
      </c>
      <c r="AB75" s="13">
        <v>0</v>
      </c>
      <c r="AC75" s="13">
        <v>0</v>
      </c>
      <c r="AD75" s="13">
        <v>200</v>
      </c>
      <c r="AE75" s="13">
        <v>200</v>
      </c>
      <c r="AF75" s="13" t="s">
        <v>74</v>
      </c>
      <c r="AG75" s="13" t="s">
        <v>74</v>
      </c>
      <c r="AH75" s="13" t="s">
        <v>74</v>
      </c>
      <c r="AI75" s="13" t="s">
        <v>73</v>
      </c>
      <c r="AJ75" s="36" t="s">
        <v>73</v>
      </c>
      <c r="AK75" s="36" t="s">
        <v>74</v>
      </c>
      <c r="AL75" s="36" t="s">
        <v>74</v>
      </c>
      <c r="AM75" s="36" t="s">
        <v>73</v>
      </c>
      <c r="AN75" s="13" t="s">
        <v>832</v>
      </c>
      <c r="AO75" s="36" t="s">
        <v>833</v>
      </c>
      <c r="AP75" s="14">
        <v>48350546</v>
      </c>
    </row>
    <row r="76" ht="182.4" spans="1:42">
      <c r="A76" s="13">
        <v>68</v>
      </c>
      <c r="B76" s="26" t="s">
        <v>881</v>
      </c>
      <c r="C76" s="26" t="s">
        <v>137</v>
      </c>
      <c r="D76" s="26" t="s">
        <v>138</v>
      </c>
      <c r="E76" s="26" t="s">
        <v>882</v>
      </c>
      <c r="F76" s="26" t="s">
        <v>59</v>
      </c>
      <c r="G76" s="26" t="s">
        <v>883</v>
      </c>
      <c r="H76" s="26" t="s">
        <v>884</v>
      </c>
      <c r="I76" s="26" t="s">
        <v>885</v>
      </c>
      <c r="J76" s="26" t="s">
        <v>886</v>
      </c>
      <c r="K76" s="26" t="s">
        <v>882</v>
      </c>
      <c r="L76" s="26" t="s">
        <v>887</v>
      </c>
      <c r="M76" s="26" t="s">
        <v>145</v>
      </c>
      <c r="N76" s="26" t="s">
        <v>888</v>
      </c>
      <c r="O76" s="26" t="s">
        <v>882</v>
      </c>
      <c r="P76" s="26" t="s">
        <v>889</v>
      </c>
      <c r="Q76" s="26" t="s">
        <v>300</v>
      </c>
      <c r="R76" s="26" t="s">
        <v>890</v>
      </c>
      <c r="S76" s="26" t="s">
        <v>891</v>
      </c>
      <c r="T76" s="26" t="s">
        <v>319</v>
      </c>
      <c r="U76" s="26">
        <v>2022</v>
      </c>
      <c r="V76" s="26" t="s">
        <v>73</v>
      </c>
      <c r="W76" s="26">
        <v>2022.2</v>
      </c>
      <c r="X76" s="26">
        <v>2022.12</v>
      </c>
      <c r="Y76" s="13">
        <v>47</v>
      </c>
      <c r="Z76" s="13">
        <v>47</v>
      </c>
      <c r="AA76" s="13">
        <v>0</v>
      </c>
      <c r="AB76" s="13">
        <v>0</v>
      </c>
      <c r="AC76" s="13">
        <v>0</v>
      </c>
      <c r="AD76" s="26">
        <v>70</v>
      </c>
      <c r="AE76" s="26">
        <v>2</v>
      </c>
      <c r="AF76" s="26" t="s">
        <v>74</v>
      </c>
      <c r="AG76" s="26" t="s">
        <v>74</v>
      </c>
      <c r="AH76" s="26" t="s">
        <v>74</v>
      </c>
      <c r="AI76" s="26" t="s">
        <v>73</v>
      </c>
      <c r="AJ76" s="26" t="s">
        <v>73</v>
      </c>
      <c r="AK76" s="26" t="s">
        <v>74</v>
      </c>
      <c r="AL76" s="26" t="s">
        <v>75</v>
      </c>
      <c r="AM76" s="26" t="s">
        <v>74</v>
      </c>
      <c r="AN76" s="26" t="s">
        <v>75</v>
      </c>
      <c r="AO76" s="26" t="s">
        <v>892</v>
      </c>
      <c r="AP76" s="26">
        <v>48332331</v>
      </c>
    </row>
    <row r="77" ht="86.4" spans="1:42">
      <c r="A77" s="13">
        <v>69</v>
      </c>
      <c r="B77" s="26" t="s">
        <v>893</v>
      </c>
      <c r="C77" s="26" t="s">
        <v>137</v>
      </c>
      <c r="D77" s="26" t="s">
        <v>138</v>
      </c>
      <c r="E77" s="26" t="s">
        <v>894</v>
      </c>
      <c r="F77" s="26" t="s">
        <v>59</v>
      </c>
      <c r="G77" s="26" t="s">
        <v>895</v>
      </c>
      <c r="H77" s="26" t="s">
        <v>896</v>
      </c>
      <c r="I77" s="26" t="s">
        <v>897</v>
      </c>
      <c r="J77" s="26" t="s">
        <v>898</v>
      </c>
      <c r="K77" s="26" t="s">
        <v>899</v>
      </c>
      <c r="L77" s="26" t="s">
        <v>246</v>
      </c>
      <c r="M77" s="26" t="s">
        <v>247</v>
      </c>
      <c r="N77" s="26" t="s">
        <v>248</v>
      </c>
      <c r="O77" s="26" t="s">
        <v>900</v>
      </c>
      <c r="P77" s="26" t="s">
        <v>901</v>
      </c>
      <c r="Q77" s="26" t="s">
        <v>122</v>
      </c>
      <c r="R77" s="26" t="s">
        <v>902</v>
      </c>
      <c r="S77" s="26" t="s">
        <v>108</v>
      </c>
      <c r="T77" s="26" t="s">
        <v>319</v>
      </c>
      <c r="U77" s="26" t="s">
        <v>354</v>
      </c>
      <c r="V77" s="26" t="s">
        <v>73</v>
      </c>
      <c r="W77" s="26">
        <v>2022.3</v>
      </c>
      <c r="X77" s="26">
        <v>2022.8</v>
      </c>
      <c r="Y77" s="13">
        <v>16.181</v>
      </c>
      <c r="Z77" s="13">
        <v>16.181</v>
      </c>
      <c r="AA77" s="13">
        <v>0</v>
      </c>
      <c r="AB77" s="13">
        <v>0</v>
      </c>
      <c r="AC77" s="13">
        <v>0</v>
      </c>
      <c r="AD77" s="26">
        <v>330</v>
      </c>
      <c r="AE77" s="26">
        <v>330</v>
      </c>
      <c r="AF77" s="26" t="s">
        <v>74</v>
      </c>
      <c r="AG77" s="26" t="s">
        <v>74</v>
      </c>
      <c r="AH77" s="26" t="s">
        <v>74</v>
      </c>
      <c r="AI77" s="26" t="s">
        <v>73</v>
      </c>
      <c r="AJ77" s="26" t="s">
        <v>74</v>
      </c>
      <c r="AK77" s="26" t="s">
        <v>74</v>
      </c>
      <c r="AL77" s="26" t="s">
        <v>75</v>
      </c>
      <c r="AM77" s="26" t="s">
        <v>74</v>
      </c>
      <c r="AN77" s="26" t="s">
        <v>75</v>
      </c>
      <c r="AO77" s="26" t="s">
        <v>892</v>
      </c>
      <c r="AP77" s="39">
        <v>48332332</v>
      </c>
    </row>
    <row r="78" ht="134.4" spans="1:42">
      <c r="A78" s="13">
        <v>70</v>
      </c>
      <c r="B78" s="26" t="s">
        <v>903</v>
      </c>
      <c r="C78" s="26" t="s">
        <v>137</v>
      </c>
      <c r="D78" s="26" t="s">
        <v>138</v>
      </c>
      <c r="E78" s="26" t="s">
        <v>904</v>
      </c>
      <c r="F78" s="26" t="s">
        <v>59</v>
      </c>
      <c r="G78" s="26" t="s">
        <v>905</v>
      </c>
      <c r="H78" s="26" t="s">
        <v>906</v>
      </c>
      <c r="I78" s="26" t="s">
        <v>907</v>
      </c>
      <c r="J78" s="26" t="s">
        <v>908</v>
      </c>
      <c r="K78" s="26" t="s">
        <v>909</v>
      </c>
      <c r="L78" s="26" t="s">
        <v>215</v>
      </c>
      <c r="M78" s="26" t="s">
        <v>145</v>
      </c>
      <c r="N78" s="26" t="s">
        <v>910</v>
      </c>
      <c r="O78" s="26" t="s">
        <v>75</v>
      </c>
      <c r="P78" s="26" t="s">
        <v>911</v>
      </c>
      <c r="Q78" s="26" t="s">
        <v>436</v>
      </c>
      <c r="R78" s="26" t="s">
        <v>902</v>
      </c>
      <c r="S78" s="26" t="s">
        <v>108</v>
      </c>
      <c r="T78" s="26" t="s">
        <v>319</v>
      </c>
      <c r="U78" s="26" t="s">
        <v>354</v>
      </c>
      <c r="V78" s="26" t="s">
        <v>73</v>
      </c>
      <c r="W78" s="26">
        <v>2022.05</v>
      </c>
      <c r="X78" s="26">
        <v>2022.08</v>
      </c>
      <c r="Y78" s="13">
        <v>8</v>
      </c>
      <c r="Z78" s="13">
        <v>8</v>
      </c>
      <c r="AA78" s="13">
        <v>0</v>
      </c>
      <c r="AB78" s="13">
        <v>0</v>
      </c>
      <c r="AC78" s="13">
        <v>0</v>
      </c>
      <c r="AD78" s="26">
        <v>30</v>
      </c>
      <c r="AE78" s="26">
        <v>7</v>
      </c>
      <c r="AF78" s="26" t="s">
        <v>74</v>
      </c>
      <c r="AG78" s="26" t="s">
        <v>74</v>
      </c>
      <c r="AH78" s="26" t="s">
        <v>74</v>
      </c>
      <c r="AI78" s="26" t="s">
        <v>73</v>
      </c>
      <c r="AJ78" s="26" t="s">
        <v>74</v>
      </c>
      <c r="AK78" s="26" t="s">
        <v>74</v>
      </c>
      <c r="AL78" s="26" t="s">
        <v>75</v>
      </c>
      <c r="AM78" s="26" t="s">
        <v>74</v>
      </c>
      <c r="AN78" s="26" t="s">
        <v>74</v>
      </c>
      <c r="AO78" s="26" t="s">
        <v>892</v>
      </c>
      <c r="AP78" s="26"/>
    </row>
    <row r="79" s="3" customFormat="1" ht="124.8" spans="1:16384">
      <c r="A79" s="13">
        <v>71</v>
      </c>
      <c r="B79" s="26" t="s">
        <v>912</v>
      </c>
      <c r="C79" s="26" t="s">
        <v>306</v>
      </c>
      <c r="D79" s="26" t="s">
        <v>307</v>
      </c>
      <c r="E79" s="26" t="s">
        <v>913</v>
      </c>
      <c r="F79" s="26" t="s">
        <v>59</v>
      </c>
      <c r="G79" s="26" t="s">
        <v>914</v>
      </c>
      <c r="H79" s="26" t="s">
        <v>915</v>
      </c>
      <c r="I79" s="26" t="s">
        <v>916</v>
      </c>
      <c r="J79" s="26" t="s">
        <v>917</v>
      </c>
      <c r="K79" s="26" t="s">
        <v>918</v>
      </c>
      <c r="L79" s="26" t="s">
        <v>65</v>
      </c>
      <c r="M79" s="26" t="s">
        <v>145</v>
      </c>
      <c r="N79" s="26" t="s">
        <v>919</v>
      </c>
      <c r="O79" s="26" t="s">
        <v>75</v>
      </c>
      <c r="P79" s="26" t="s">
        <v>920</v>
      </c>
      <c r="Q79" s="26" t="s">
        <v>316</v>
      </c>
      <c r="R79" s="26" t="s">
        <v>317</v>
      </c>
      <c r="S79" s="26" t="s">
        <v>318</v>
      </c>
      <c r="T79" s="26" t="s">
        <v>319</v>
      </c>
      <c r="U79" s="26">
        <v>2022</v>
      </c>
      <c r="V79" s="26" t="s">
        <v>73</v>
      </c>
      <c r="W79" s="26">
        <v>202205</v>
      </c>
      <c r="X79" s="26">
        <v>202211</v>
      </c>
      <c r="Y79" s="26">
        <v>29.7</v>
      </c>
      <c r="Z79" s="26">
        <v>29.7</v>
      </c>
      <c r="AA79" s="26">
        <v>0</v>
      </c>
      <c r="AB79" s="26">
        <v>0</v>
      </c>
      <c r="AC79" s="26">
        <v>0</v>
      </c>
      <c r="AD79" s="26" t="s">
        <v>921</v>
      </c>
      <c r="AE79" s="26" t="s">
        <v>921</v>
      </c>
      <c r="AF79" s="26" t="s">
        <v>74</v>
      </c>
      <c r="AG79" s="26" t="s">
        <v>74</v>
      </c>
      <c r="AH79" s="26" t="s">
        <v>74</v>
      </c>
      <c r="AI79" s="26" t="s">
        <v>73</v>
      </c>
      <c r="AJ79" s="26" t="s">
        <v>74</v>
      </c>
      <c r="AK79" s="26" t="s">
        <v>74</v>
      </c>
      <c r="AL79" s="26" t="s">
        <v>75</v>
      </c>
      <c r="AM79" s="26" t="s">
        <v>74</v>
      </c>
      <c r="AN79" s="26" t="s">
        <v>75</v>
      </c>
      <c r="AO79" s="26" t="s">
        <v>892</v>
      </c>
      <c r="AP79" s="26">
        <v>48332372</v>
      </c>
      <c r="XDY79" s="42"/>
      <c r="XDZ79" s="42"/>
      <c r="XEA79" s="42"/>
      <c r="XEB79" s="42"/>
      <c r="XEC79" s="42"/>
      <c r="XED79" s="42"/>
      <c r="XEE79" s="42"/>
      <c r="XEF79" s="42"/>
      <c r="XEG79" s="42"/>
      <c r="XEH79" s="42"/>
      <c r="XEI79" s="42"/>
      <c r="XEJ79" s="42"/>
      <c r="XEK79" s="42"/>
      <c r="XEL79" s="42"/>
      <c r="XEM79" s="42"/>
      <c r="XEN79" s="42"/>
      <c r="XEO79" s="42"/>
      <c r="XEP79" s="42"/>
      <c r="XEQ79" s="42"/>
      <c r="XER79" s="42"/>
      <c r="XES79" s="42"/>
      <c r="XET79" s="42"/>
      <c r="XEU79" s="42"/>
      <c r="XEV79" s="42"/>
      <c r="XEW79" s="42"/>
      <c r="XEX79" s="42"/>
      <c r="XEY79" s="42"/>
      <c r="XEZ79" s="42"/>
      <c r="XFA79" s="42"/>
      <c r="XFB79" s="42"/>
      <c r="XFC79" s="42"/>
      <c r="XFD79" s="42"/>
    </row>
    <row r="80" ht="124.8" spans="1:42">
      <c r="A80" s="13">
        <v>72</v>
      </c>
      <c r="B80" s="26" t="s">
        <v>922</v>
      </c>
      <c r="C80" s="26" t="s">
        <v>110</v>
      </c>
      <c r="D80" s="26" t="s">
        <v>111</v>
      </c>
      <c r="E80" s="26" t="s">
        <v>923</v>
      </c>
      <c r="F80" s="26" t="s">
        <v>59</v>
      </c>
      <c r="G80" s="26" t="s">
        <v>924</v>
      </c>
      <c r="H80" s="26" t="s">
        <v>925</v>
      </c>
      <c r="I80" s="26" t="s">
        <v>926</v>
      </c>
      <c r="J80" s="26" t="s">
        <v>927</v>
      </c>
      <c r="K80" s="26" t="s">
        <v>928</v>
      </c>
      <c r="L80" s="26" t="s">
        <v>624</v>
      </c>
      <c r="M80" s="26" t="s">
        <v>625</v>
      </c>
      <c r="N80" s="26" t="s">
        <v>929</v>
      </c>
      <c r="O80" s="26" t="s">
        <v>75</v>
      </c>
      <c r="P80" s="26" t="s">
        <v>930</v>
      </c>
      <c r="Q80" s="26" t="s">
        <v>122</v>
      </c>
      <c r="R80" s="26" t="s">
        <v>617</v>
      </c>
      <c r="S80" s="26" t="s">
        <v>108</v>
      </c>
      <c r="T80" s="26" t="s">
        <v>319</v>
      </c>
      <c r="U80" s="26" t="s">
        <v>354</v>
      </c>
      <c r="V80" s="26" t="s">
        <v>73</v>
      </c>
      <c r="W80" s="26">
        <v>2022.03</v>
      </c>
      <c r="X80" s="26">
        <v>2022.11</v>
      </c>
      <c r="Y80" s="13">
        <v>1.5</v>
      </c>
      <c r="Z80" s="13">
        <v>1.5</v>
      </c>
      <c r="AA80" s="13">
        <v>0</v>
      </c>
      <c r="AB80" s="13">
        <v>0</v>
      </c>
      <c r="AC80" s="13">
        <v>0</v>
      </c>
      <c r="AD80" s="26">
        <v>50</v>
      </c>
      <c r="AE80" s="26">
        <v>50</v>
      </c>
      <c r="AF80" s="26" t="s">
        <v>74</v>
      </c>
      <c r="AG80" s="26" t="s">
        <v>74</v>
      </c>
      <c r="AH80" s="26" t="s">
        <v>74</v>
      </c>
      <c r="AI80" s="26" t="s">
        <v>73</v>
      </c>
      <c r="AJ80" s="26" t="s">
        <v>74</v>
      </c>
      <c r="AK80" s="26" t="s">
        <v>74</v>
      </c>
      <c r="AL80" s="26" t="s">
        <v>74</v>
      </c>
      <c r="AM80" s="26" t="s">
        <v>74</v>
      </c>
      <c r="AN80" s="26" t="s">
        <v>74</v>
      </c>
      <c r="AO80" s="26" t="s">
        <v>892</v>
      </c>
      <c r="AP80" s="26">
        <v>48332332</v>
      </c>
    </row>
    <row r="81" ht="124.8" spans="1:42">
      <c r="A81" s="13">
        <v>73</v>
      </c>
      <c r="B81" s="26" t="s">
        <v>931</v>
      </c>
      <c r="C81" s="26" t="s">
        <v>137</v>
      </c>
      <c r="D81" s="26" t="s">
        <v>657</v>
      </c>
      <c r="E81" s="26" t="s">
        <v>932</v>
      </c>
      <c r="F81" s="26" t="s">
        <v>59</v>
      </c>
      <c r="G81" s="26" t="s">
        <v>933</v>
      </c>
      <c r="H81" s="26" t="s">
        <v>934</v>
      </c>
      <c r="I81" s="26" t="s">
        <v>935</v>
      </c>
      <c r="J81" s="26" t="s">
        <v>936</v>
      </c>
      <c r="K81" s="26" t="s">
        <v>932</v>
      </c>
      <c r="L81" s="26" t="s">
        <v>215</v>
      </c>
      <c r="M81" s="26" t="s">
        <v>145</v>
      </c>
      <c r="N81" s="26" t="s">
        <v>937</v>
      </c>
      <c r="O81" s="26" t="s">
        <v>938</v>
      </c>
      <c r="P81" s="26" t="s">
        <v>939</v>
      </c>
      <c r="Q81" s="26" t="s">
        <v>300</v>
      </c>
      <c r="R81" s="26" t="s">
        <v>940</v>
      </c>
      <c r="S81" s="26" t="s">
        <v>108</v>
      </c>
      <c r="T81" s="26" t="s">
        <v>319</v>
      </c>
      <c r="U81" s="26" t="s">
        <v>354</v>
      </c>
      <c r="V81" s="26" t="s">
        <v>73</v>
      </c>
      <c r="W81" s="26">
        <v>2022.5</v>
      </c>
      <c r="X81" s="26">
        <v>2022.9</v>
      </c>
      <c r="Y81" s="13">
        <v>27.1</v>
      </c>
      <c r="Z81" s="13">
        <v>27.1</v>
      </c>
      <c r="AA81" s="13">
        <v>0</v>
      </c>
      <c r="AB81" s="13">
        <v>0</v>
      </c>
      <c r="AC81" s="13">
        <v>0</v>
      </c>
      <c r="AD81" s="26">
        <v>60</v>
      </c>
      <c r="AE81" s="26">
        <v>15</v>
      </c>
      <c r="AF81" s="26" t="s">
        <v>74</v>
      </c>
      <c r="AG81" s="26" t="s">
        <v>74</v>
      </c>
      <c r="AH81" s="26" t="s">
        <v>74</v>
      </c>
      <c r="AI81" s="26" t="s">
        <v>73</v>
      </c>
      <c r="AJ81" s="26" t="s">
        <v>74</v>
      </c>
      <c r="AK81" s="26" t="s">
        <v>74</v>
      </c>
      <c r="AL81" s="26" t="s">
        <v>75</v>
      </c>
      <c r="AM81" s="26" t="s">
        <v>73</v>
      </c>
      <c r="AN81" s="26" t="s">
        <v>941</v>
      </c>
      <c r="AO81" s="26" t="s">
        <v>892</v>
      </c>
      <c r="AP81" s="26">
        <v>48332332</v>
      </c>
    </row>
    <row r="82" s="1" customFormat="1" ht="76" customHeight="1" spans="1:42">
      <c r="A82" s="13">
        <v>74</v>
      </c>
      <c r="B82" s="26" t="s">
        <v>942</v>
      </c>
      <c r="C82" s="26" t="s">
        <v>137</v>
      </c>
      <c r="D82" s="26" t="s">
        <v>138</v>
      </c>
      <c r="E82" s="26" t="s">
        <v>943</v>
      </c>
      <c r="F82" s="26" t="s">
        <v>59</v>
      </c>
      <c r="G82" s="26" t="s">
        <v>944</v>
      </c>
      <c r="H82" s="26" t="s">
        <v>945</v>
      </c>
      <c r="I82" s="26" t="s">
        <v>946</v>
      </c>
      <c r="J82" s="26" t="s">
        <v>947</v>
      </c>
      <c r="K82" s="26" t="s">
        <v>948</v>
      </c>
      <c r="L82" s="26" t="s">
        <v>215</v>
      </c>
      <c r="M82" s="26" t="s">
        <v>145</v>
      </c>
      <c r="N82" s="26" t="s">
        <v>949</v>
      </c>
      <c r="O82" s="26" t="s">
        <v>75</v>
      </c>
      <c r="P82" s="26" t="s">
        <v>939</v>
      </c>
      <c r="Q82" s="26" t="s">
        <v>436</v>
      </c>
      <c r="R82" s="26" t="s">
        <v>940</v>
      </c>
      <c r="S82" s="26" t="s">
        <v>108</v>
      </c>
      <c r="T82" s="26" t="s">
        <v>319</v>
      </c>
      <c r="U82" s="26" t="s">
        <v>354</v>
      </c>
      <c r="V82" s="26" t="s">
        <v>73</v>
      </c>
      <c r="W82" s="26">
        <v>2022.5</v>
      </c>
      <c r="X82" s="26">
        <v>2022.8</v>
      </c>
      <c r="Y82" s="13">
        <v>10</v>
      </c>
      <c r="Z82" s="13">
        <v>10</v>
      </c>
      <c r="AA82" s="13">
        <v>0</v>
      </c>
      <c r="AB82" s="13">
        <v>0</v>
      </c>
      <c r="AC82" s="13">
        <v>0</v>
      </c>
      <c r="AD82" s="26">
        <v>20</v>
      </c>
      <c r="AE82" s="26">
        <v>2</v>
      </c>
      <c r="AF82" s="26" t="s">
        <v>74</v>
      </c>
      <c r="AG82" s="26" t="s">
        <v>74</v>
      </c>
      <c r="AH82" s="26" t="s">
        <v>74</v>
      </c>
      <c r="AI82" s="26" t="s">
        <v>73</v>
      </c>
      <c r="AJ82" s="26" t="s">
        <v>74</v>
      </c>
      <c r="AK82" s="26" t="s">
        <v>74</v>
      </c>
      <c r="AL82" s="26" t="s">
        <v>75</v>
      </c>
      <c r="AM82" s="26" t="s">
        <v>74</v>
      </c>
      <c r="AN82" s="26" t="s">
        <v>75</v>
      </c>
      <c r="AO82" s="26" t="s">
        <v>892</v>
      </c>
      <c r="AP82" s="26">
        <v>48332332</v>
      </c>
    </row>
    <row r="83" ht="52" customHeight="1" spans="1:42">
      <c r="A83" s="13">
        <v>75</v>
      </c>
      <c r="B83" s="26" t="s">
        <v>950</v>
      </c>
      <c r="C83" s="26" t="s">
        <v>137</v>
      </c>
      <c r="D83" s="26" t="s">
        <v>951</v>
      </c>
      <c r="E83" s="26" t="s">
        <v>952</v>
      </c>
      <c r="F83" s="26" t="s">
        <v>59</v>
      </c>
      <c r="G83" s="26" t="s">
        <v>953</v>
      </c>
      <c r="H83" s="26" t="s">
        <v>954</v>
      </c>
      <c r="I83" s="26" t="s">
        <v>955</v>
      </c>
      <c r="J83" s="26" t="s">
        <v>956</v>
      </c>
      <c r="K83" s="26" t="s">
        <v>957</v>
      </c>
      <c r="L83" s="26" t="s">
        <v>683</v>
      </c>
      <c r="M83" s="26" t="s">
        <v>859</v>
      </c>
      <c r="N83" s="26" t="s">
        <v>958</v>
      </c>
      <c r="O83" s="26" t="s">
        <v>959</v>
      </c>
      <c r="P83" s="26" t="s">
        <v>960</v>
      </c>
      <c r="Q83" s="26" t="s">
        <v>406</v>
      </c>
      <c r="R83" s="26" t="s">
        <v>961</v>
      </c>
      <c r="S83" s="26" t="s">
        <v>733</v>
      </c>
      <c r="T83" s="26" t="s">
        <v>962</v>
      </c>
      <c r="U83" s="26" t="s">
        <v>354</v>
      </c>
      <c r="V83" s="26" t="s">
        <v>73</v>
      </c>
      <c r="W83" s="26" t="s">
        <v>963</v>
      </c>
      <c r="X83" s="26" t="s">
        <v>964</v>
      </c>
      <c r="Y83" s="13">
        <v>27.718</v>
      </c>
      <c r="Z83" s="13">
        <v>27.718</v>
      </c>
      <c r="AA83" s="13">
        <v>0</v>
      </c>
      <c r="AB83" s="13">
        <v>0</v>
      </c>
      <c r="AC83" s="13">
        <v>0</v>
      </c>
      <c r="AD83" s="26">
        <v>160</v>
      </c>
      <c r="AE83" s="26">
        <v>146</v>
      </c>
      <c r="AF83" s="26" t="s">
        <v>74</v>
      </c>
      <c r="AG83" s="26" t="s">
        <v>74</v>
      </c>
      <c r="AH83" s="26" t="s">
        <v>74</v>
      </c>
      <c r="AI83" s="26" t="s">
        <v>73</v>
      </c>
      <c r="AJ83" s="26" t="s">
        <v>965</v>
      </c>
      <c r="AK83" s="26" t="s">
        <v>74</v>
      </c>
      <c r="AL83" s="26" t="s">
        <v>75</v>
      </c>
      <c r="AM83" s="26" t="s">
        <v>73</v>
      </c>
      <c r="AN83" s="26" t="s">
        <v>941</v>
      </c>
      <c r="AO83" s="26" t="s">
        <v>966</v>
      </c>
      <c r="AP83" s="26" t="s">
        <v>967</v>
      </c>
    </row>
    <row r="84" ht="52" customHeight="1" spans="1:42">
      <c r="A84" s="13">
        <v>76</v>
      </c>
      <c r="B84" s="26" t="s">
        <v>968</v>
      </c>
      <c r="C84" s="26" t="s">
        <v>427</v>
      </c>
      <c r="D84" s="26" t="s">
        <v>583</v>
      </c>
      <c r="E84" s="26" t="s">
        <v>969</v>
      </c>
      <c r="F84" s="26" t="s">
        <v>59</v>
      </c>
      <c r="G84" s="26" t="s">
        <v>970</v>
      </c>
      <c r="H84" s="26" t="s">
        <v>971</v>
      </c>
      <c r="I84" s="26" t="s">
        <v>972</v>
      </c>
      <c r="J84" s="26" t="s">
        <v>973</v>
      </c>
      <c r="K84" s="26" t="s">
        <v>974</v>
      </c>
      <c r="L84" s="26" t="s">
        <v>683</v>
      </c>
      <c r="M84" s="26" t="s">
        <v>859</v>
      </c>
      <c r="N84" s="26" t="s">
        <v>975</v>
      </c>
      <c r="O84" s="26" t="s">
        <v>976</v>
      </c>
      <c r="P84" s="26" t="s">
        <v>977</v>
      </c>
      <c r="Q84" s="26" t="s">
        <v>978</v>
      </c>
      <c r="R84" s="26" t="s">
        <v>961</v>
      </c>
      <c r="S84" s="26" t="s">
        <v>108</v>
      </c>
      <c r="T84" s="26" t="s">
        <v>408</v>
      </c>
      <c r="U84" s="26" t="s">
        <v>354</v>
      </c>
      <c r="V84" s="26" t="s">
        <v>73</v>
      </c>
      <c r="W84" s="26" t="s">
        <v>963</v>
      </c>
      <c r="X84" s="26" t="s">
        <v>964</v>
      </c>
      <c r="Y84" s="13">
        <v>21</v>
      </c>
      <c r="Z84" s="13">
        <v>21</v>
      </c>
      <c r="AA84" s="13">
        <v>0</v>
      </c>
      <c r="AB84" s="13">
        <v>0</v>
      </c>
      <c r="AC84" s="13">
        <v>0</v>
      </c>
      <c r="AD84" s="26">
        <v>100</v>
      </c>
      <c r="AE84" s="26">
        <v>20</v>
      </c>
      <c r="AF84" s="26" t="s">
        <v>74</v>
      </c>
      <c r="AG84" s="26" t="s">
        <v>74</v>
      </c>
      <c r="AH84" s="26" t="s">
        <v>74</v>
      </c>
      <c r="AI84" s="26" t="s">
        <v>73</v>
      </c>
      <c r="AJ84" s="26" t="s">
        <v>965</v>
      </c>
      <c r="AK84" s="26" t="s">
        <v>74</v>
      </c>
      <c r="AL84" s="26" t="s">
        <v>75</v>
      </c>
      <c r="AM84" s="26" t="s">
        <v>74</v>
      </c>
      <c r="AN84" s="26" t="s">
        <v>75</v>
      </c>
      <c r="AO84" s="26" t="s">
        <v>966</v>
      </c>
      <c r="AP84" s="46" t="s">
        <v>967</v>
      </c>
    </row>
    <row r="85" ht="187" customHeight="1" spans="1:42">
      <c r="A85" s="13">
        <v>77</v>
      </c>
      <c r="B85" s="26" t="s">
        <v>979</v>
      </c>
      <c r="C85" s="26" t="s">
        <v>427</v>
      </c>
      <c r="D85" s="26" t="s">
        <v>583</v>
      </c>
      <c r="E85" s="26" t="s">
        <v>980</v>
      </c>
      <c r="F85" s="26" t="s">
        <v>59</v>
      </c>
      <c r="G85" s="26" t="s">
        <v>981</v>
      </c>
      <c r="H85" s="26" t="s">
        <v>982</v>
      </c>
      <c r="I85" s="26" t="s">
        <v>983</v>
      </c>
      <c r="J85" s="26" t="s">
        <v>984</v>
      </c>
      <c r="K85" s="26" t="s">
        <v>985</v>
      </c>
      <c r="L85" s="26" t="s">
        <v>683</v>
      </c>
      <c r="M85" s="26" t="s">
        <v>684</v>
      </c>
      <c r="N85" s="26" t="s">
        <v>986</v>
      </c>
      <c r="O85" s="26" t="s">
        <v>987</v>
      </c>
      <c r="P85" s="26" t="s">
        <v>988</v>
      </c>
      <c r="Q85" s="26" t="s">
        <v>406</v>
      </c>
      <c r="R85" s="26" t="s">
        <v>961</v>
      </c>
      <c r="S85" s="26" t="s">
        <v>733</v>
      </c>
      <c r="T85" s="26" t="s">
        <v>962</v>
      </c>
      <c r="U85" s="26" t="s">
        <v>354</v>
      </c>
      <c r="V85" s="26" t="s">
        <v>73</v>
      </c>
      <c r="W85" s="26" t="s">
        <v>989</v>
      </c>
      <c r="X85" s="26" t="s">
        <v>964</v>
      </c>
      <c r="Y85" s="13">
        <v>27</v>
      </c>
      <c r="Z85" s="13">
        <v>27</v>
      </c>
      <c r="AA85" s="13">
        <v>0</v>
      </c>
      <c r="AB85" s="13">
        <v>0</v>
      </c>
      <c r="AC85" s="13">
        <v>0</v>
      </c>
      <c r="AD85" s="26">
        <v>400</v>
      </c>
      <c r="AE85" s="26">
        <v>50</v>
      </c>
      <c r="AF85" s="26" t="s">
        <v>74</v>
      </c>
      <c r="AG85" s="26" t="s">
        <v>74</v>
      </c>
      <c r="AH85" s="26" t="s">
        <v>74</v>
      </c>
      <c r="AI85" s="26" t="s">
        <v>74</v>
      </c>
      <c r="AJ85" s="26" t="s">
        <v>74</v>
      </c>
      <c r="AK85" s="26" t="s">
        <v>74</v>
      </c>
      <c r="AL85" s="26" t="s">
        <v>75</v>
      </c>
      <c r="AM85" s="26" t="s">
        <v>74</v>
      </c>
      <c r="AN85" s="26" t="s">
        <v>75</v>
      </c>
      <c r="AO85" s="26" t="s">
        <v>966</v>
      </c>
      <c r="AP85" s="26" t="s">
        <v>967</v>
      </c>
    </row>
    <row r="86" ht="124.8" spans="1:42">
      <c r="A86" s="13">
        <v>78</v>
      </c>
      <c r="B86" s="13" t="s">
        <v>990</v>
      </c>
      <c r="C86" s="13" t="s">
        <v>137</v>
      </c>
      <c r="D86" s="13" t="s">
        <v>138</v>
      </c>
      <c r="E86" s="13" t="s">
        <v>991</v>
      </c>
      <c r="F86" s="13" t="s">
        <v>59</v>
      </c>
      <c r="G86" s="13" t="s">
        <v>992</v>
      </c>
      <c r="H86" s="13" t="s">
        <v>993</v>
      </c>
      <c r="I86" s="13" t="s">
        <v>994</v>
      </c>
      <c r="J86" s="13" t="s">
        <v>995</v>
      </c>
      <c r="K86" s="13" t="s">
        <v>996</v>
      </c>
      <c r="L86" s="13" t="s">
        <v>683</v>
      </c>
      <c r="M86" s="13" t="s">
        <v>859</v>
      </c>
      <c r="N86" s="13" t="s">
        <v>997</v>
      </c>
      <c r="O86" s="13" t="s">
        <v>998</v>
      </c>
      <c r="P86" s="13" t="s">
        <v>999</v>
      </c>
      <c r="Q86" s="13" t="s">
        <v>1000</v>
      </c>
      <c r="R86" s="13" t="s">
        <v>1001</v>
      </c>
      <c r="S86" s="13" t="s">
        <v>733</v>
      </c>
      <c r="T86" s="13" t="s">
        <v>962</v>
      </c>
      <c r="U86" s="13">
        <v>2022</v>
      </c>
      <c r="V86" s="13" t="s">
        <v>73</v>
      </c>
      <c r="W86" s="13" t="s">
        <v>963</v>
      </c>
      <c r="X86" s="13" t="s">
        <v>964</v>
      </c>
      <c r="Y86" s="13">
        <v>21.28</v>
      </c>
      <c r="Z86" s="13">
        <v>21.28</v>
      </c>
      <c r="AA86" s="13">
        <v>0</v>
      </c>
      <c r="AB86" s="13">
        <v>0</v>
      </c>
      <c r="AC86" s="13">
        <v>0</v>
      </c>
      <c r="AD86" s="13">
        <v>408</v>
      </c>
      <c r="AE86" s="13">
        <v>408</v>
      </c>
      <c r="AF86" s="13" t="s">
        <v>74</v>
      </c>
      <c r="AG86" s="13" t="s">
        <v>74</v>
      </c>
      <c r="AH86" s="13" t="s">
        <v>74</v>
      </c>
      <c r="AI86" s="13" t="s">
        <v>73</v>
      </c>
      <c r="AJ86" s="13" t="s">
        <v>74</v>
      </c>
      <c r="AK86" s="13" t="s">
        <v>74</v>
      </c>
      <c r="AL86" s="13" t="s">
        <v>75</v>
      </c>
      <c r="AM86" s="13" t="s">
        <v>74</v>
      </c>
      <c r="AN86" s="13" t="s">
        <v>75</v>
      </c>
      <c r="AO86" s="13" t="s">
        <v>966</v>
      </c>
      <c r="AP86" s="13" t="s">
        <v>967</v>
      </c>
    </row>
    <row r="87" ht="172.8" spans="1:42">
      <c r="A87" s="13">
        <v>79</v>
      </c>
      <c r="B87" s="13" t="s">
        <v>1002</v>
      </c>
      <c r="C87" s="13" t="s">
        <v>110</v>
      </c>
      <c r="D87" s="13" t="s">
        <v>111</v>
      </c>
      <c r="E87" s="13" t="s">
        <v>1003</v>
      </c>
      <c r="F87" s="13" t="s">
        <v>59</v>
      </c>
      <c r="G87" s="13" t="s">
        <v>992</v>
      </c>
      <c r="H87" s="13" t="s">
        <v>1004</v>
      </c>
      <c r="I87" s="13" t="s">
        <v>1005</v>
      </c>
      <c r="J87" s="13" t="s">
        <v>1006</v>
      </c>
      <c r="K87" s="13" t="s">
        <v>1006</v>
      </c>
      <c r="L87" s="13" t="s">
        <v>1007</v>
      </c>
      <c r="M87" s="13" t="s">
        <v>859</v>
      </c>
      <c r="N87" s="13" t="s">
        <v>1008</v>
      </c>
      <c r="O87" s="13" t="s">
        <v>1009</v>
      </c>
      <c r="P87" s="13" t="s">
        <v>1010</v>
      </c>
      <c r="Q87" s="13" t="s">
        <v>1000</v>
      </c>
      <c r="R87" s="13" t="s">
        <v>1011</v>
      </c>
      <c r="S87" s="13" t="s">
        <v>733</v>
      </c>
      <c r="T87" s="13" t="s">
        <v>962</v>
      </c>
      <c r="U87" s="13" t="s">
        <v>354</v>
      </c>
      <c r="V87" s="13" t="s">
        <v>354</v>
      </c>
      <c r="W87" s="13" t="s">
        <v>963</v>
      </c>
      <c r="X87" s="13" t="s">
        <v>1012</v>
      </c>
      <c r="Y87" s="13">
        <v>1.5</v>
      </c>
      <c r="Z87" s="13">
        <v>1.5</v>
      </c>
      <c r="AA87" s="13">
        <v>0</v>
      </c>
      <c r="AB87" s="13">
        <v>0</v>
      </c>
      <c r="AC87" s="13">
        <v>0</v>
      </c>
      <c r="AD87" s="13">
        <v>80</v>
      </c>
      <c r="AE87" s="13">
        <v>50</v>
      </c>
      <c r="AF87" s="13" t="s">
        <v>74</v>
      </c>
      <c r="AG87" s="13" t="s">
        <v>74</v>
      </c>
      <c r="AH87" s="13" t="s">
        <v>74</v>
      </c>
      <c r="AI87" s="13" t="s">
        <v>73</v>
      </c>
      <c r="AJ87" s="13" t="s">
        <v>74</v>
      </c>
      <c r="AK87" s="13" t="s">
        <v>74</v>
      </c>
      <c r="AL87" s="13" t="s">
        <v>75</v>
      </c>
      <c r="AM87" s="13" t="s">
        <v>74</v>
      </c>
      <c r="AN87" s="13" t="s">
        <v>75</v>
      </c>
      <c r="AO87" s="13" t="s">
        <v>966</v>
      </c>
      <c r="AP87" s="13" t="s">
        <v>967</v>
      </c>
    </row>
    <row r="88" ht="57.6" spans="1:42">
      <c r="A88" s="13">
        <v>80</v>
      </c>
      <c r="B88" s="13" t="s">
        <v>1013</v>
      </c>
      <c r="C88" s="13" t="s">
        <v>427</v>
      </c>
      <c r="D88" s="13" t="s">
        <v>1014</v>
      </c>
      <c r="E88" s="13" t="s">
        <v>1015</v>
      </c>
      <c r="F88" s="13" t="s">
        <v>59</v>
      </c>
      <c r="G88" s="13" t="s">
        <v>981</v>
      </c>
      <c r="H88" s="13" t="s">
        <v>1016</v>
      </c>
      <c r="I88" s="13" t="s">
        <v>1017</v>
      </c>
      <c r="J88" s="13" t="s">
        <v>1018</v>
      </c>
      <c r="K88" s="13" t="s">
        <v>1019</v>
      </c>
      <c r="L88" s="13" t="s">
        <v>683</v>
      </c>
      <c r="M88" s="13" t="s">
        <v>859</v>
      </c>
      <c r="N88" s="13" t="s">
        <v>1020</v>
      </c>
      <c r="O88" s="13" t="s">
        <v>75</v>
      </c>
      <c r="P88" s="13" t="s">
        <v>1021</v>
      </c>
      <c r="Q88" s="13" t="s">
        <v>300</v>
      </c>
      <c r="R88" s="13" t="s">
        <v>106</v>
      </c>
      <c r="S88" s="13" t="s">
        <v>733</v>
      </c>
      <c r="T88" s="13" t="s">
        <v>962</v>
      </c>
      <c r="U88" s="13" t="s">
        <v>354</v>
      </c>
      <c r="V88" s="13" t="s">
        <v>354</v>
      </c>
      <c r="W88" s="13" t="s">
        <v>989</v>
      </c>
      <c r="X88" s="13" t="s">
        <v>640</v>
      </c>
      <c r="Y88" s="13">
        <v>6.3</v>
      </c>
      <c r="Z88" s="13">
        <v>6.3</v>
      </c>
      <c r="AA88" s="13">
        <v>0</v>
      </c>
      <c r="AB88" s="13">
        <v>0</v>
      </c>
      <c r="AC88" s="13">
        <v>0</v>
      </c>
      <c r="AD88" s="13">
        <v>158</v>
      </c>
      <c r="AE88" s="13">
        <v>11</v>
      </c>
      <c r="AF88" s="13" t="s">
        <v>74</v>
      </c>
      <c r="AG88" s="13" t="s">
        <v>74</v>
      </c>
      <c r="AH88" s="13" t="s">
        <v>74</v>
      </c>
      <c r="AI88" s="13" t="s">
        <v>73</v>
      </c>
      <c r="AJ88" s="13" t="s">
        <v>74</v>
      </c>
      <c r="AK88" s="13" t="s">
        <v>74</v>
      </c>
      <c r="AL88" s="13" t="s">
        <v>75</v>
      </c>
      <c r="AM88" s="13" t="s">
        <v>74</v>
      </c>
      <c r="AN88" s="13" t="s">
        <v>75</v>
      </c>
      <c r="AO88" s="13" t="s">
        <v>966</v>
      </c>
      <c r="AP88" s="13" t="s">
        <v>967</v>
      </c>
    </row>
    <row r="89" ht="163.2" spans="1:42">
      <c r="A89" s="13">
        <v>81</v>
      </c>
      <c r="B89" s="13" t="s">
        <v>1022</v>
      </c>
      <c r="C89" s="13" t="s">
        <v>485</v>
      </c>
      <c r="D89" s="13" t="s">
        <v>486</v>
      </c>
      <c r="E89" s="13" t="s">
        <v>1023</v>
      </c>
      <c r="F89" s="13" t="s">
        <v>59</v>
      </c>
      <c r="G89" s="13" t="s">
        <v>1024</v>
      </c>
      <c r="H89" s="13" t="s">
        <v>1025</v>
      </c>
      <c r="I89" s="13" t="s">
        <v>1026</v>
      </c>
      <c r="J89" s="13" t="s">
        <v>1027</v>
      </c>
      <c r="K89" s="13" t="s">
        <v>1028</v>
      </c>
      <c r="L89" s="13" t="s">
        <v>683</v>
      </c>
      <c r="M89" s="13" t="s">
        <v>386</v>
      </c>
      <c r="N89" s="13" t="s">
        <v>1029</v>
      </c>
      <c r="O89" s="13" t="s">
        <v>75</v>
      </c>
      <c r="P89" s="13" t="s">
        <v>1030</v>
      </c>
      <c r="Q89" s="13" t="s">
        <v>300</v>
      </c>
      <c r="R89" s="13" t="s">
        <v>1031</v>
      </c>
      <c r="S89" s="13" t="s">
        <v>108</v>
      </c>
      <c r="T89" s="13" t="s">
        <v>962</v>
      </c>
      <c r="U89" s="13" t="s">
        <v>1032</v>
      </c>
      <c r="V89" s="13" t="s">
        <v>965</v>
      </c>
      <c r="W89" s="13" t="s">
        <v>1033</v>
      </c>
      <c r="X89" s="13" t="s">
        <v>654</v>
      </c>
      <c r="Y89" s="13">
        <v>14</v>
      </c>
      <c r="Z89" s="13">
        <v>14</v>
      </c>
      <c r="AA89" s="13">
        <v>0</v>
      </c>
      <c r="AB89" s="13">
        <v>0</v>
      </c>
      <c r="AC89" s="13">
        <v>0</v>
      </c>
      <c r="AD89" s="13">
        <v>450</v>
      </c>
      <c r="AE89" s="13">
        <v>9</v>
      </c>
      <c r="AF89" s="13" t="s">
        <v>74</v>
      </c>
      <c r="AG89" s="13" t="s">
        <v>74</v>
      </c>
      <c r="AH89" s="13" t="s">
        <v>74</v>
      </c>
      <c r="AI89" s="13" t="s">
        <v>73</v>
      </c>
      <c r="AJ89" s="13" t="s">
        <v>74</v>
      </c>
      <c r="AK89" s="13" t="s">
        <v>74</v>
      </c>
      <c r="AL89" s="13" t="s">
        <v>75</v>
      </c>
      <c r="AM89" s="13" t="s">
        <v>73</v>
      </c>
      <c r="AN89" s="13" t="s">
        <v>75</v>
      </c>
      <c r="AO89" s="13" t="s">
        <v>966</v>
      </c>
      <c r="AP89" s="13" t="s">
        <v>967</v>
      </c>
    </row>
    <row r="90" ht="259.2" spans="1:42">
      <c r="A90" s="13">
        <v>82</v>
      </c>
      <c r="B90" s="14" t="s">
        <v>1034</v>
      </c>
      <c r="C90" s="14" t="s">
        <v>306</v>
      </c>
      <c r="D90" s="14" t="s">
        <v>307</v>
      </c>
      <c r="E90" s="14" t="s">
        <v>1035</v>
      </c>
      <c r="F90" s="14" t="s">
        <v>59</v>
      </c>
      <c r="G90" s="14" t="s">
        <v>981</v>
      </c>
      <c r="H90" s="14" t="s">
        <v>1036</v>
      </c>
      <c r="I90" s="14" t="s">
        <v>1037</v>
      </c>
      <c r="J90" s="14" t="s">
        <v>1038</v>
      </c>
      <c r="K90" s="14" t="s">
        <v>1039</v>
      </c>
      <c r="L90" s="14" t="s">
        <v>65</v>
      </c>
      <c r="M90" s="14" t="s">
        <v>145</v>
      </c>
      <c r="N90" s="14" t="s">
        <v>1035</v>
      </c>
      <c r="O90" s="14" t="s">
        <v>75</v>
      </c>
      <c r="P90" s="14" t="s">
        <v>1040</v>
      </c>
      <c r="Q90" s="14" t="s">
        <v>316</v>
      </c>
      <c r="R90" s="14" t="s">
        <v>1041</v>
      </c>
      <c r="S90" s="14" t="s">
        <v>593</v>
      </c>
      <c r="T90" s="14" t="s">
        <v>962</v>
      </c>
      <c r="U90" s="14" t="s">
        <v>354</v>
      </c>
      <c r="V90" s="14" t="s">
        <v>73</v>
      </c>
      <c r="W90" s="14">
        <v>202202</v>
      </c>
      <c r="X90" s="14">
        <v>202212</v>
      </c>
      <c r="Y90" s="23">
        <v>25.58357</v>
      </c>
      <c r="Z90" s="23">
        <v>25.58357</v>
      </c>
      <c r="AA90" s="13">
        <v>0</v>
      </c>
      <c r="AB90" s="13">
        <v>0</v>
      </c>
      <c r="AC90" s="13">
        <v>0</v>
      </c>
      <c r="AD90" s="14">
        <v>100</v>
      </c>
      <c r="AE90" s="14">
        <v>20</v>
      </c>
      <c r="AF90" s="14" t="s">
        <v>74</v>
      </c>
      <c r="AG90" s="14" t="s">
        <v>74</v>
      </c>
      <c r="AH90" s="14" t="s">
        <v>74</v>
      </c>
      <c r="AI90" s="14" t="s">
        <v>73</v>
      </c>
      <c r="AJ90" s="14" t="s">
        <v>74</v>
      </c>
      <c r="AK90" s="14" t="s">
        <v>74</v>
      </c>
      <c r="AL90" s="14" t="s">
        <v>75</v>
      </c>
      <c r="AM90" s="14" t="s">
        <v>74</v>
      </c>
      <c r="AN90" s="14" t="s">
        <v>75</v>
      </c>
      <c r="AO90" s="14" t="s">
        <v>1042</v>
      </c>
      <c r="AP90" s="14" t="s">
        <v>967</v>
      </c>
    </row>
    <row r="91" ht="96" spans="1:42">
      <c r="A91" s="13">
        <v>83</v>
      </c>
      <c r="B91" s="14" t="s">
        <v>1043</v>
      </c>
      <c r="C91" s="14" t="s">
        <v>137</v>
      </c>
      <c r="D91" s="14" t="s">
        <v>1044</v>
      </c>
      <c r="E91" s="14" t="s">
        <v>1045</v>
      </c>
      <c r="F91" s="14" t="s">
        <v>59</v>
      </c>
      <c r="G91" s="14" t="s">
        <v>1046</v>
      </c>
      <c r="H91" s="14" t="s">
        <v>1047</v>
      </c>
      <c r="I91" s="14" t="s">
        <v>1048</v>
      </c>
      <c r="J91" s="14" t="s">
        <v>1049</v>
      </c>
      <c r="K91" s="14" t="s">
        <v>1050</v>
      </c>
      <c r="L91" s="14" t="s">
        <v>1051</v>
      </c>
      <c r="M91" s="14" t="s">
        <v>247</v>
      </c>
      <c r="N91" s="14" t="s">
        <v>1052</v>
      </c>
      <c r="O91" s="14" t="s">
        <v>1053</v>
      </c>
      <c r="P91" s="14" t="s">
        <v>1054</v>
      </c>
      <c r="Q91" s="14" t="s">
        <v>122</v>
      </c>
      <c r="R91" s="14" t="s">
        <v>1055</v>
      </c>
      <c r="S91" s="14" t="s">
        <v>108</v>
      </c>
      <c r="T91" s="14" t="s">
        <v>341</v>
      </c>
      <c r="U91" s="14" t="s">
        <v>354</v>
      </c>
      <c r="V91" s="14" t="s">
        <v>73</v>
      </c>
      <c r="W91" s="14">
        <v>2022.2</v>
      </c>
      <c r="X91" s="14">
        <v>2022.11</v>
      </c>
      <c r="Y91" s="23">
        <v>23.702</v>
      </c>
      <c r="Z91" s="23">
        <v>23.702</v>
      </c>
      <c r="AA91" s="13">
        <v>0</v>
      </c>
      <c r="AB91" s="13">
        <v>0</v>
      </c>
      <c r="AC91" s="13">
        <v>0</v>
      </c>
      <c r="AD91" s="14">
        <v>517</v>
      </c>
      <c r="AE91" s="14">
        <v>517</v>
      </c>
      <c r="AF91" s="14" t="s">
        <v>74</v>
      </c>
      <c r="AG91" s="14" t="s">
        <v>74</v>
      </c>
      <c r="AH91" s="14" t="s">
        <v>74</v>
      </c>
      <c r="AI91" s="14" t="s">
        <v>73</v>
      </c>
      <c r="AJ91" s="14" t="s">
        <v>74</v>
      </c>
      <c r="AK91" s="14" t="s">
        <v>74</v>
      </c>
      <c r="AL91" s="14" t="s">
        <v>578</v>
      </c>
      <c r="AM91" s="14" t="s">
        <v>74</v>
      </c>
      <c r="AN91" s="14" t="s">
        <v>578</v>
      </c>
      <c r="AO91" s="14" t="s">
        <v>1056</v>
      </c>
      <c r="AP91" s="14">
        <v>13594007860</v>
      </c>
    </row>
    <row r="92" ht="124.8" spans="1:42">
      <c r="A92" s="13">
        <v>84</v>
      </c>
      <c r="B92" s="14" t="s">
        <v>1057</v>
      </c>
      <c r="C92" s="14" t="s">
        <v>110</v>
      </c>
      <c r="D92" s="14" t="s">
        <v>111</v>
      </c>
      <c r="E92" s="14" t="s">
        <v>1058</v>
      </c>
      <c r="F92" s="14" t="s">
        <v>59</v>
      </c>
      <c r="G92" s="14" t="s">
        <v>1059</v>
      </c>
      <c r="H92" s="14" t="s">
        <v>1060</v>
      </c>
      <c r="I92" s="14" t="s">
        <v>1061</v>
      </c>
      <c r="J92" s="14" t="s">
        <v>1062</v>
      </c>
      <c r="K92" s="14" t="s">
        <v>1063</v>
      </c>
      <c r="L92" s="14" t="s">
        <v>763</v>
      </c>
      <c r="M92" s="14" t="s">
        <v>684</v>
      </c>
      <c r="N92" s="14" t="s">
        <v>1064</v>
      </c>
      <c r="O92" s="14" t="s">
        <v>1065</v>
      </c>
      <c r="P92" s="14" t="s">
        <v>1066</v>
      </c>
      <c r="Q92" s="14" t="s">
        <v>122</v>
      </c>
      <c r="R92" s="14" t="s">
        <v>71</v>
      </c>
      <c r="S92" s="14" t="s">
        <v>108</v>
      </c>
      <c r="T92" s="14" t="s">
        <v>341</v>
      </c>
      <c r="U92" s="14" t="s">
        <v>354</v>
      </c>
      <c r="V92" s="14" t="s">
        <v>73</v>
      </c>
      <c r="W92" s="14">
        <v>2022.2</v>
      </c>
      <c r="X92" s="14">
        <v>2022.1</v>
      </c>
      <c r="Y92" s="23">
        <v>1.5</v>
      </c>
      <c r="Z92" s="23">
        <v>1.5</v>
      </c>
      <c r="AA92" s="13">
        <v>0</v>
      </c>
      <c r="AB92" s="13">
        <v>0</v>
      </c>
      <c r="AC92" s="13">
        <v>0</v>
      </c>
      <c r="AD92" s="14">
        <v>50</v>
      </c>
      <c r="AE92" s="14">
        <v>20</v>
      </c>
      <c r="AF92" s="14" t="s">
        <v>74</v>
      </c>
      <c r="AG92" s="14" t="s">
        <v>74</v>
      </c>
      <c r="AH92" s="14" t="s">
        <v>74</v>
      </c>
      <c r="AI92" s="14" t="s">
        <v>73</v>
      </c>
      <c r="AJ92" s="14" t="s">
        <v>74</v>
      </c>
      <c r="AK92" s="14" t="s">
        <v>74</v>
      </c>
      <c r="AL92" s="14" t="s">
        <v>578</v>
      </c>
      <c r="AM92" s="14" t="s">
        <v>74</v>
      </c>
      <c r="AN92" s="14" t="s">
        <v>578</v>
      </c>
      <c r="AO92" s="14" t="s">
        <v>1056</v>
      </c>
      <c r="AP92" s="14">
        <v>13594007860</v>
      </c>
    </row>
    <row r="93" ht="192" spans="1:42">
      <c r="A93" s="13">
        <v>85</v>
      </c>
      <c r="B93" s="14" t="s">
        <v>1067</v>
      </c>
      <c r="C93" s="14" t="s">
        <v>137</v>
      </c>
      <c r="D93" s="14" t="s">
        <v>563</v>
      </c>
      <c r="E93" s="14" t="s">
        <v>1068</v>
      </c>
      <c r="F93" s="14" t="s">
        <v>470</v>
      </c>
      <c r="G93" s="14" t="s">
        <v>1069</v>
      </c>
      <c r="H93" s="14" t="s">
        <v>1070</v>
      </c>
      <c r="I93" s="14" t="s">
        <v>1071</v>
      </c>
      <c r="J93" s="14" t="s">
        <v>1072</v>
      </c>
      <c r="K93" s="14" t="s">
        <v>1073</v>
      </c>
      <c r="L93" s="14" t="s">
        <v>1074</v>
      </c>
      <c r="M93" s="14" t="s">
        <v>684</v>
      </c>
      <c r="N93" s="14" t="s">
        <v>1075</v>
      </c>
      <c r="O93" s="14" t="s">
        <v>1076</v>
      </c>
      <c r="P93" s="14" t="s">
        <v>1077</v>
      </c>
      <c r="Q93" s="14" t="s">
        <v>122</v>
      </c>
      <c r="R93" s="14" t="s">
        <v>1055</v>
      </c>
      <c r="S93" s="14" t="s">
        <v>108</v>
      </c>
      <c r="T93" s="14" t="s">
        <v>341</v>
      </c>
      <c r="U93" s="14" t="s">
        <v>354</v>
      </c>
      <c r="V93" s="14" t="s">
        <v>73</v>
      </c>
      <c r="W93" s="14">
        <v>2022.02</v>
      </c>
      <c r="X93" s="14">
        <v>2022.12</v>
      </c>
      <c r="Y93" s="13">
        <v>32</v>
      </c>
      <c r="Z93" s="13">
        <v>32</v>
      </c>
      <c r="AA93" s="13">
        <v>0</v>
      </c>
      <c r="AB93" s="13">
        <v>0</v>
      </c>
      <c r="AC93" s="13">
        <v>0</v>
      </c>
      <c r="AD93" s="14">
        <v>1137</v>
      </c>
      <c r="AE93" s="14">
        <v>135</v>
      </c>
      <c r="AF93" s="14" t="s">
        <v>74</v>
      </c>
      <c r="AG93" s="14" t="s">
        <v>74</v>
      </c>
      <c r="AH93" s="14" t="s">
        <v>74</v>
      </c>
      <c r="AI93" s="14" t="s">
        <v>73</v>
      </c>
      <c r="AJ93" s="14" t="s">
        <v>73</v>
      </c>
      <c r="AK93" s="14" t="s">
        <v>74</v>
      </c>
      <c r="AL93" s="14" t="s">
        <v>578</v>
      </c>
      <c r="AM93" s="14" t="s">
        <v>73</v>
      </c>
      <c r="AN93" s="14" t="s">
        <v>1078</v>
      </c>
      <c r="AO93" s="14" t="s">
        <v>1056</v>
      </c>
      <c r="AP93" s="14" t="s">
        <v>1056</v>
      </c>
    </row>
    <row r="94" ht="182.4" spans="1:42">
      <c r="A94" s="13">
        <v>86</v>
      </c>
      <c r="B94" s="14" t="s">
        <v>1079</v>
      </c>
      <c r="C94" s="14" t="s">
        <v>137</v>
      </c>
      <c r="D94" s="14" t="s">
        <v>657</v>
      </c>
      <c r="E94" s="14" t="s">
        <v>1080</v>
      </c>
      <c r="F94" s="14" t="s">
        <v>59</v>
      </c>
      <c r="G94" s="14" t="s">
        <v>1081</v>
      </c>
      <c r="H94" s="14" t="s">
        <v>1082</v>
      </c>
      <c r="I94" s="14" t="s">
        <v>1083</v>
      </c>
      <c r="J94" s="14" t="s">
        <v>1084</v>
      </c>
      <c r="K94" s="14" t="s">
        <v>1080</v>
      </c>
      <c r="L94" s="14" t="s">
        <v>65</v>
      </c>
      <c r="M94" s="14" t="s">
        <v>145</v>
      </c>
      <c r="N94" s="14" t="s">
        <v>1085</v>
      </c>
      <c r="O94" s="14" t="s">
        <v>1086</v>
      </c>
      <c r="P94" s="14" t="s">
        <v>1087</v>
      </c>
      <c r="Q94" s="14" t="s">
        <v>122</v>
      </c>
      <c r="R94" s="14" t="s">
        <v>1088</v>
      </c>
      <c r="S94" s="14" t="s">
        <v>108</v>
      </c>
      <c r="T94" s="14" t="s">
        <v>341</v>
      </c>
      <c r="U94" s="14" t="s">
        <v>354</v>
      </c>
      <c r="V94" s="14" t="s">
        <v>73</v>
      </c>
      <c r="W94" s="14">
        <v>2022.02</v>
      </c>
      <c r="X94" s="14">
        <v>2022.12</v>
      </c>
      <c r="Y94" s="13">
        <v>30</v>
      </c>
      <c r="Z94" s="13">
        <v>30</v>
      </c>
      <c r="AA94" s="13">
        <v>0</v>
      </c>
      <c r="AB94" s="13">
        <v>0</v>
      </c>
      <c r="AC94" s="13">
        <v>0</v>
      </c>
      <c r="AD94" s="14">
        <v>777</v>
      </c>
      <c r="AE94" s="14">
        <v>11</v>
      </c>
      <c r="AF94" s="14" t="s">
        <v>74</v>
      </c>
      <c r="AG94" s="14" t="s">
        <v>74</v>
      </c>
      <c r="AH94" s="14" t="s">
        <v>74</v>
      </c>
      <c r="AI94" s="14" t="s">
        <v>73</v>
      </c>
      <c r="AJ94" s="14" t="s">
        <v>74</v>
      </c>
      <c r="AK94" s="14" t="s">
        <v>74</v>
      </c>
      <c r="AL94" s="14" t="s">
        <v>578</v>
      </c>
      <c r="AM94" s="14" t="s">
        <v>73</v>
      </c>
      <c r="AN94" s="14" t="s">
        <v>1089</v>
      </c>
      <c r="AO94" s="14" t="s">
        <v>1056</v>
      </c>
      <c r="AP94" s="14" t="s">
        <v>1056</v>
      </c>
    </row>
    <row r="95" ht="345.6" spans="1:42">
      <c r="A95" s="13">
        <v>87</v>
      </c>
      <c r="B95" s="14" t="s">
        <v>1090</v>
      </c>
      <c r="C95" s="14" t="s">
        <v>306</v>
      </c>
      <c r="D95" s="14" t="s">
        <v>1091</v>
      </c>
      <c r="E95" s="14" t="s">
        <v>1092</v>
      </c>
      <c r="F95" s="14" t="s">
        <v>59</v>
      </c>
      <c r="G95" s="14" t="s">
        <v>1093</v>
      </c>
      <c r="H95" s="14" t="s">
        <v>1094</v>
      </c>
      <c r="I95" s="14" t="s">
        <v>1095</v>
      </c>
      <c r="J95" s="14" t="s">
        <v>1096</v>
      </c>
      <c r="K95" s="14" t="s">
        <v>1092</v>
      </c>
      <c r="L95" s="14" t="s">
        <v>65</v>
      </c>
      <c r="M95" s="14" t="s">
        <v>145</v>
      </c>
      <c r="N95" s="14" t="s">
        <v>1097</v>
      </c>
      <c r="O95" s="14" t="s">
        <v>1098</v>
      </c>
      <c r="P95" s="14" t="s">
        <v>1099</v>
      </c>
      <c r="Q95" s="14" t="s">
        <v>367</v>
      </c>
      <c r="R95" s="14" t="s">
        <v>1100</v>
      </c>
      <c r="S95" s="14" t="s">
        <v>108</v>
      </c>
      <c r="T95" s="14" t="s">
        <v>341</v>
      </c>
      <c r="U95" s="14">
        <v>2022</v>
      </c>
      <c r="V95" s="14" t="s">
        <v>73</v>
      </c>
      <c r="W95" s="14">
        <v>2022.03</v>
      </c>
      <c r="X95" s="14">
        <v>2022.09</v>
      </c>
      <c r="Y95" s="13">
        <v>29.9</v>
      </c>
      <c r="Z95" s="13">
        <v>29.9</v>
      </c>
      <c r="AA95" s="13">
        <v>0</v>
      </c>
      <c r="AB95" s="13">
        <v>0</v>
      </c>
      <c r="AC95" s="13">
        <v>0</v>
      </c>
      <c r="AD95" s="14">
        <v>101</v>
      </c>
      <c r="AE95" s="14" t="s">
        <v>1101</v>
      </c>
      <c r="AF95" s="14" t="s">
        <v>73</v>
      </c>
      <c r="AG95" s="14" t="s">
        <v>74</v>
      </c>
      <c r="AH95" s="14" t="s">
        <v>74</v>
      </c>
      <c r="AI95" s="14" t="s">
        <v>73</v>
      </c>
      <c r="AJ95" s="14" t="s">
        <v>74</v>
      </c>
      <c r="AK95" s="14" t="s">
        <v>74</v>
      </c>
      <c r="AL95" s="14"/>
      <c r="AM95" s="14" t="s">
        <v>74</v>
      </c>
      <c r="AN95" s="14"/>
      <c r="AO95" s="14" t="s">
        <v>1056</v>
      </c>
      <c r="AP95" s="14" t="s">
        <v>1056</v>
      </c>
    </row>
    <row r="96" ht="153.6" spans="1:42">
      <c r="A96" s="13">
        <v>88</v>
      </c>
      <c r="B96" s="13" t="s">
        <v>1102</v>
      </c>
      <c r="C96" s="13" t="s">
        <v>485</v>
      </c>
      <c r="D96" s="13" t="s">
        <v>486</v>
      </c>
      <c r="E96" s="13" t="s">
        <v>1103</v>
      </c>
      <c r="F96" s="13" t="s">
        <v>59</v>
      </c>
      <c r="G96" s="13" t="s">
        <v>1069</v>
      </c>
      <c r="H96" s="13" t="s">
        <v>1104</v>
      </c>
      <c r="I96" s="13" t="s">
        <v>1105</v>
      </c>
      <c r="J96" s="13" t="s">
        <v>1106</v>
      </c>
      <c r="K96" s="13" t="s">
        <v>1103</v>
      </c>
      <c r="L96" s="13" t="s">
        <v>65</v>
      </c>
      <c r="M96" s="13" t="s">
        <v>145</v>
      </c>
      <c r="N96" s="13" t="s">
        <v>1107</v>
      </c>
      <c r="O96" s="13" t="s">
        <v>1108</v>
      </c>
      <c r="P96" s="13" t="s">
        <v>1109</v>
      </c>
      <c r="Q96" s="13" t="s">
        <v>300</v>
      </c>
      <c r="R96" s="13" t="s">
        <v>1100</v>
      </c>
      <c r="S96" s="13" t="s">
        <v>108</v>
      </c>
      <c r="T96" s="13" t="s">
        <v>341</v>
      </c>
      <c r="U96" s="13">
        <v>2022</v>
      </c>
      <c r="V96" s="13" t="s">
        <v>73</v>
      </c>
      <c r="W96" s="13">
        <v>2022.05</v>
      </c>
      <c r="X96" s="13">
        <v>2022.12</v>
      </c>
      <c r="Y96" s="13">
        <v>20</v>
      </c>
      <c r="Z96" s="13">
        <v>20</v>
      </c>
      <c r="AA96" s="13">
        <v>0</v>
      </c>
      <c r="AB96" s="13">
        <v>0</v>
      </c>
      <c r="AC96" s="13">
        <v>0</v>
      </c>
      <c r="AD96" s="13">
        <v>1335</v>
      </c>
      <c r="AE96" s="13">
        <v>136</v>
      </c>
      <c r="AF96" s="13" t="s">
        <v>73</v>
      </c>
      <c r="AG96" s="13" t="s">
        <v>74</v>
      </c>
      <c r="AH96" s="13" t="s">
        <v>74</v>
      </c>
      <c r="AI96" s="13" t="s">
        <v>73</v>
      </c>
      <c r="AJ96" s="13" t="s">
        <v>73</v>
      </c>
      <c r="AK96" s="13" t="s">
        <v>74</v>
      </c>
      <c r="AL96" s="13"/>
      <c r="AM96" s="13" t="s">
        <v>74</v>
      </c>
      <c r="AN96" s="13"/>
      <c r="AO96" s="13" t="s">
        <v>1056</v>
      </c>
      <c r="AP96" s="13" t="s">
        <v>1110</v>
      </c>
    </row>
    <row r="97" ht="216" spans="1:42">
      <c r="A97" s="13">
        <v>89</v>
      </c>
      <c r="B97" s="13" t="s">
        <v>1111</v>
      </c>
      <c r="C97" s="13" t="s">
        <v>255</v>
      </c>
      <c r="D97" s="13" t="s">
        <v>412</v>
      </c>
      <c r="E97" s="27" t="s">
        <v>1112</v>
      </c>
      <c r="F97" s="13" t="s">
        <v>59</v>
      </c>
      <c r="G97" s="13" t="s">
        <v>278</v>
      </c>
      <c r="H97" s="13" t="s">
        <v>1113</v>
      </c>
      <c r="I97" s="13" t="s">
        <v>1114</v>
      </c>
      <c r="J97" s="13" t="s">
        <v>1115</v>
      </c>
      <c r="K97" s="27" t="s">
        <v>1112</v>
      </c>
      <c r="L97" s="13" t="s">
        <v>65</v>
      </c>
      <c r="M97" s="13" t="s">
        <v>417</v>
      </c>
      <c r="N97" s="13" t="s">
        <v>1116</v>
      </c>
      <c r="O97" s="13" t="s">
        <v>1117</v>
      </c>
      <c r="P97" s="13" t="s">
        <v>420</v>
      </c>
      <c r="Q97" s="13" t="s">
        <v>300</v>
      </c>
      <c r="R97" s="13" t="s">
        <v>285</v>
      </c>
      <c r="S97" s="13" t="s">
        <v>220</v>
      </c>
      <c r="T97" s="13" t="s">
        <v>286</v>
      </c>
      <c r="U97" s="13">
        <v>2022</v>
      </c>
      <c r="V97" s="13" t="s">
        <v>73</v>
      </c>
      <c r="W97" s="13">
        <v>2022.06</v>
      </c>
      <c r="X97" s="13">
        <v>2022.12</v>
      </c>
      <c r="Y97" s="13">
        <v>71.157</v>
      </c>
      <c r="Z97" s="13">
        <v>71.157</v>
      </c>
      <c r="AA97" s="13">
        <v>0</v>
      </c>
      <c r="AB97" s="13">
        <v>0</v>
      </c>
      <c r="AC97" s="13">
        <v>0</v>
      </c>
      <c r="AD97" s="13">
        <v>100</v>
      </c>
      <c r="AE97" s="13">
        <v>2</v>
      </c>
      <c r="AF97" s="13" t="s">
        <v>74</v>
      </c>
      <c r="AG97" s="13" t="s">
        <v>74</v>
      </c>
      <c r="AH97" s="13" t="s">
        <v>74</v>
      </c>
      <c r="AI97" s="13" t="s">
        <v>73</v>
      </c>
      <c r="AJ97" s="13" t="s">
        <v>73</v>
      </c>
      <c r="AK97" s="13" t="s">
        <v>74</v>
      </c>
      <c r="AL97" s="13" t="s">
        <v>75</v>
      </c>
      <c r="AM97" s="13" t="s">
        <v>73</v>
      </c>
      <c r="AN97" s="13" t="s">
        <v>423</v>
      </c>
      <c r="AO97" s="13" t="s">
        <v>510</v>
      </c>
      <c r="AP97" s="13" t="s">
        <v>511</v>
      </c>
    </row>
    <row r="98" ht="67.2" spans="1:42">
      <c r="A98" s="13">
        <v>90</v>
      </c>
      <c r="B98" s="13" t="s">
        <v>1118</v>
      </c>
      <c r="C98" s="13" t="s">
        <v>137</v>
      </c>
      <c r="D98" s="13" t="s">
        <v>1044</v>
      </c>
      <c r="E98" s="13" t="s">
        <v>1119</v>
      </c>
      <c r="F98" s="13" t="s">
        <v>1120</v>
      </c>
      <c r="G98" s="13" t="s">
        <v>1121</v>
      </c>
      <c r="H98" s="13" t="s">
        <v>1122</v>
      </c>
      <c r="I98" s="13" t="s">
        <v>1123</v>
      </c>
      <c r="J98" s="13" t="s">
        <v>1124</v>
      </c>
      <c r="K98" s="13" t="s">
        <v>1125</v>
      </c>
      <c r="L98" s="13" t="s">
        <v>828</v>
      </c>
      <c r="M98" s="13" t="s">
        <v>829</v>
      </c>
      <c r="N98" s="13" t="s">
        <v>1126</v>
      </c>
      <c r="O98" s="13" t="s">
        <v>1127</v>
      </c>
      <c r="P98" s="13" t="s">
        <v>1125</v>
      </c>
      <c r="Q98" s="13" t="s">
        <v>367</v>
      </c>
      <c r="R98" s="13" t="s">
        <v>367</v>
      </c>
      <c r="S98" s="13" t="s">
        <v>71</v>
      </c>
      <c r="T98" s="13" t="s">
        <v>392</v>
      </c>
      <c r="U98" s="13">
        <v>2022</v>
      </c>
      <c r="V98" s="13" t="s">
        <v>73</v>
      </c>
      <c r="W98" s="13">
        <v>2022.6</v>
      </c>
      <c r="X98" s="13">
        <v>2022.12</v>
      </c>
      <c r="Y98" s="13">
        <v>10</v>
      </c>
      <c r="Z98" s="13">
        <v>10</v>
      </c>
      <c r="AA98" s="13">
        <v>0</v>
      </c>
      <c r="AB98" s="13">
        <v>0</v>
      </c>
      <c r="AC98" s="13">
        <v>0</v>
      </c>
      <c r="AD98" s="13">
        <v>67</v>
      </c>
      <c r="AE98" s="13">
        <v>3</v>
      </c>
      <c r="AF98" s="13" t="s">
        <v>74</v>
      </c>
      <c r="AG98" s="13" t="s">
        <v>74</v>
      </c>
      <c r="AH98" s="13" t="s">
        <v>74</v>
      </c>
      <c r="AI98" s="13" t="s">
        <v>73</v>
      </c>
      <c r="AJ98" s="13" t="s">
        <v>74</v>
      </c>
      <c r="AK98" s="36" t="s">
        <v>74</v>
      </c>
      <c r="AL98" s="36" t="s">
        <v>74</v>
      </c>
      <c r="AM98" s="13" t="s">
        <v>74</v>
      </c>
      <c r="AN98" s="13"/>
      <c r="AO98" s="36" t="s">
        <v>833</v>
      </c>
      <c r="AP98" s="14">
        <v>48350543</v>
      </c>
    </row>
    <row r="99" ht="240" spans="1:42">
      <c r="A99" s="13">
        <v>91</v>
      </c>
      <c r="B99" s="13" t="s">
        <v>1128</v>
      </c>
      <c r="C99" s="28" t="s">
        <v>1129</v>
      </c>
      <c r="D99" s="28" t="s">
        <v>563</v>
      </c>
      <c r="E99" s="29" t="s">
        <v>1130</v>
      </c>
      <c r="F99" s="28" t="s">
        <v>59</v>
      </c>
      <c r="G99" s="28" t="s">
        <v>565</v>
      </c>
      <c r="H99" s="29" t="s">
        <v>1131</v>
      </c>
      <c r="I99" s="29" t="s">
        <v>1132</v>
      </c>
      <c r="J99" s="29" t="s">
        <v>1133</v>
      </c>
      <c r="K99" s="29" t="s">
        <v>1134</v>
      </c>
      <c r="L99" s="29" t="s">
        <v>1135</v>
      </c>
      <c r="M99" s="29" t="s">
        <v>570</v>
      </c>
      <c r="N99" s="29" t="s">
        <v>1136</v>
      </c>
      <c r="O99" s="29" t="s">
        <v>1137</v>
      </c>
      <c r="P99" s="29" t="s">
        <v>1138</v>
      </c>
      <c r="Q99" s="29" t="s">
        <v>1139</v>
      </c>
      <c r="R99" s="29" t="s">
        <v>575</v>
      </c>
      <c r="S99" s="28" t="s">
        <v>593</v>
      </c>
      <c r="T99" s="28" t="s">
        <v>607</v>
      </c>
      <c r="U99" s="28" t="s">
        <v>354</v>
      </c>
      <c r="V99" s="28" t="s">
        <v>73</v>
      </c>
      <c r="W99" s="28" t="s">
        <v>1140</v>
      </c>
      <c r="X99" s="28" t="s">
        <v>604</v>
      </c>
      <c r="Y99" s="13">
        <f>29.628711-0.411709</f>
        <v>29.217002</v>
      </c>
      <c r="Z99" s="13">
        <f>29.628711-0.411709</f>
        <v>29.217002</v>
      </c>
      <c r="AA99" s="13">
        <v>0</v>
      </c>
      <c r="AB99" s="13">
        <v>0</v>
      </c>
      <c r="AC99" s="13">
        <v>0</v>
      </c>
      <c r="AD99" s="35">
        <v>210</v>
      </c>
      <c r="AE99" s="35">
        <v>48</v>
      </c>
      <c r="AF99" s="28" t="s">
        <v>74</v>
      </c>
      <c r="AG99" s="28" t="s">
        <v>74</v>
      </c>
      <c r="AH99" s="28" t="s">
        <v>74</v>
      </c>
      <c r="AI99" s="28" t="s">
        <v>73</v>
      </c>
      <c r="AJ99" s="28" t="s">
        <v>73</v>
      </c>
      <c r="AK99" s="28" t="s">
        <v>74</v>
      </c>
      <c r="AL99" s="28" t="s">
        <v>1141</v>
      </c>
      <c r="AM99" s="28" t="s">
        <v>73</v>
      </c>
      <c r="AN99" s="28" t="s">
        <v>1142</v>
      </c>
      <c r="AO99" s="28" t="s">
        <v>580</v>
      </c>
      <c r="AP99" s="40" t="s">
        <v>581</v>
      </c>
    </row>
    <row r="100" ht="86.4" spans="1:42">
      <c r="A100" s="13">
        <v>92</v>
      </c>
      <c r="B100" s="29" t="s">
        <v>1143</v>
      </c>
      <c r="C100" s="29" t="s">
        <v>110</v>
      </c>
      <c r="D100" s="29" t="s">
        <v>1144</v>
      </c>
      <c r="E100" s="29" t="s">
        <v>1145</v>
      </c>
      <c r="F100" s="29" t="s">
        <v>59</v>
      </c>
      <c r="G100" s="29" t="s">
        <v>60</v>
      </c>
      <c r="H100" s="29" t="s">
        <v>1146</v>
      </c>
      <c r="I100" s="29" t="s">
        <v>1147</v>
      </c>
      <c r="J100" s="29" t="s">
        <v>1148</v>
      </c>
      <c r="K100" s="29" t="s">
        <v>1148</v>
      </c>
      <c r="L100" s="29" t="s">
        <v>65</v>
      </c>
      <c r="M100" s="29" t="s">
        <v>145</v>
      </c>
      <c r="N100" s="29" t="s">
        <v>1149</v>
      </c>
      <c r="O100" s="29" t="s">
        <v>1150</v>
      </c>
      <c r="P100" s="29" t="s">
        <v>1151</v>
      </c>
      <c r="Q100" s="29" t="s">
        <v>105</v>
      </c>
      <c r="R100" s="29" t="s">
        <v>71</v>
      </c>
      <c r="S100" s="29" t="s">
        <v>91</v>
      </c>
      <c r="T100" s="29" t="s">
        <v>91</v>
      </c>
      <c r="U100" s="29">
        <v>2022</v>
      </c>
      <c r="V100" s="29" t="s">
        <v>73</v>
      </c>
      <c r="W100" s="29">
        <v>2022.04</v>
      </c>
      <c r="X100" s="29">
        <v>2022.12</v>
      </c>
      <c r="Y100" s="13">
        <v>39</v>
      </c>
      <c r="Z100" s="13">
        <v>39</v>
      </c>
      <c r="AA100" s="13">
        <v>0</v>
      </c>
      <c r="AB100" s="13">
        <v>0</v>
      </c>
      <c r="AC100" s="13">
        <v>0</v>
      </c>
      <c r="AD100" s="35">
        <v>100</v>
      </c>
      <c r="AE100" s="35">
        <v>20</v>
      </c>
      <c r="AF100" s="29" t="s">
        <v>74</v>
      </c>
      <c r="AG100" s="29" t="s">
        <v>74</v>
      </c>
      <c r="AH100" s="29" t="s">
        <v>74</v>
      </c>
      <c r="AI100" s="29" t="s">
        <v>73</v>
      </c>
      <c r="AJ100" s="29" t="s">
        <v>74</v>
      </c>
      <c r="AK100" s="29" t="s">
        <v>74</v>
      </c>
      <c r="AL100" s="29" t="s">
        <v>75</v>
      </c>
      <c r="AM100" s="29" t="s">
        <v>74</v>
      </c>
      <c r="AN100" s="29" t="s">
        <v>75</v>
      </c>
      <c r="AO100" s="29" t="s">
        <v>1152</v>
      </c>
      <c r="AP100" s="29">
        <v>18996920621</v>
      </c>
    </row>
    <row r="101" ht="105.6" spans="1:42">
      <c r="A101" s="13">
        <v>93</v>
      </c>
      <c r="B101" s="13" t="s">
        <v>1153</v>
      </c>
      <c r="C101" s="13" t="s">
        <v>137</v>
      </c>
      <c r="D101" s="13" t="s">
        <v>657</v>
      </c>
      <c r="E101" s="29" t="s">
        <v>1154</v>
      </c>
      <c r="F101" s="29" t="s">
        <v>1120</v>
      </c>
      <c r="G101" s="29" t="s">
        <v>824</v>
      </c>
      <c r="H101" s="29" t="s">
        <v>1155</v>
      </c>
      <c r="I101" s="29" t="s">
        <v>1156</v>
      </c>
      <c r="J101" s="29" t="s">
        <v>1157</v>
      </c>
      <c r="K101" s="29" t="s">
        <v>1154</v>
      </c>
      <c r="L101" s="29" t="s">
        <v>828</v>
      </c>
      <c r="M101" s="29" t="s">
        <v>829</v>
      </c>
      <c r="N101" s="29" t="s">
        <v>1158</v>
      </c>
      <c r="O101" s="13" t="s">
        <v>1155</v>
      </c>
      <c r="P101" s="13" t="s">
        <v>1159</v>
      </c>
      <c r="Q101" s="13" t="s">
        <v>367</v>
      </c>
      <c r="R101" s="13" t="s">
        <v>367</v>
      </c>
      <c r="S101" s="13" t="s">
        <v>71</v>
      </c>
      <c r="T101" s="13" t="s">
        <v>392</v>
      </c>
      <c r="U101" s="13">
        <v>2022</v>
      </c>
      <c r="V101" s="13" t="s">
        <v>73</v>
      </c>
      <c r="W101" s="13">
        <v>2022.7</v>
      </c>
      <c r="X101" s="13">
        <v>2022.12</v>
      </c>
      <c r="Y101" s="13">
        <v>30</v>
      </c>
      <c r="Z101" s="13">
        <v>30</v>
      </c>
      <c r="AA101" s="13">
        <v>0</v>
      </c>
      <c r="AB101" s="13">
        <v>0</v>
      </c>
      <c r="AC101" s="13">
        <v>0</v>
      </c>
      <c r="AD101" s="13">
        <v>11</v>
      </c>
      <c r="AE101" s="13">
        <v>11</v>
      </c>
      <c r="AF101" s="13" t="s">
        <v>74</v>
      </c>
      <c r="AG101" s="13" t="s">
        <v>74</v>
      </c>
      <c r="AH101" s="13" t="s">
        <v>74</v>
      </c>
      <c r="AI101" s="13" t="s">
        <v>73</v>
      </c>
      <c r="AJ101" s="13" t="s">
        <v>74</v>
      </c>
      <c r="AK101" s="36" t="s">
        <v>74</v>
      </c>
      <c r="AL101" s="36" t="s">
        <v>74</v>
      </c>
      <c r="AM101" s="13" t="s">
        <v>74</v>
      </c>
      <c r="AN101" s="13"/>
      <c r="AO101" s="36" t="s">
        <v>833</v>
      </c>
      <c r="AP101" s="14">
        <v>48350543</v>
      </c>
    </row>
    <row r="102" ht="192" spans="1:42">
      <c r="A102" s="13">
        <v>94</v>
      </c>
      <c r="B102" s="13" t="s">
        <v>1160</v>
      </c>
      <c r="C102" s="13" t="s">
        <v>137</v>
      </c>
      <c r="D102" s="13" t="s">
        <v>657</v>
      </c>
      <c r="E102" s="29" t="s">
        <v>1161</v>
      </c>
      <c r="F102" s="29" t="s">
        <v>59</v>
      </c>
      <c r="G102" s="29" t="s">
        <v>1162</v>
      </c>
      <c r="H102" s="29" t="s">
        <v>1163</v>
      </c>
      <c r="I102" s="29" t="s">
        <v>1164</v>
      </c>
      <c r="J102" s="29" t="s">
        <v>1165</v>
      </c>
      <c r="K102" s="29" t="s">
        <v>1166</v>
      </c>
      <c r="L102" s="29" t="s">
        <v>65</v>
      </c>
      <c r="M102" s="29" t="s">
        <v>145</v>
      </c>
      <c r="N102" s="29" t="s">
        <v>1167</v>
      </c>
      <c r="O102" s="13" t="s">
        <v>1168</v>
      </c>
      <c r="P102" s="13" t="s">
        <v>1169</v>
      </c>
      <c r="Q102" s="13" t="s">
        <v>436</v>
      </c>
      <c r="R102" s="13" t="s">
        <v>1170</v>
      </c>
      <c r="S102" s="13" t="s">
        <v>108</v>
      </c>
      <c r="T102" s="13" t="s">
        <v>319</v>
      </c>
      <c r="U102" s="13">
        <v>2022</v>
      </c>
      <c r="V102" s="13" t="s">
        <v>73</v>
      </c>
      <c r="W102" s="13">
        <v>2022.7</v>
      </c>
      <c r="X102" s="13">
        <v>2022.12</v>
      </c>
      <c r="Y102" s="13">
        <v>67.84</v>
      </c>
      <c r="Z102" s="13">
        <v>67.84</v>
      </c>
      <c r="AA102" s="13">
        <v>0</v>
      </c>
      <c r="AB102" s="13">
        <v>0</v>
      </c>
      <c r="AC102" s="13">
        <v>0</v>
      </c>
      <c r="AD102" s="13">
        <v>1023</v>
      </c>
      <c r="AE102" s="13" t="s">
        <v>1171</v>
      </c>
      <c r="AF102" s="13" t="s">
        <v>74</v>
      </c>
      <c r="AG102" s="13" t="s">
        <v>74</v>
      </c>
      <c r="AH102" s="13" t="s">
        <v>73</v>
      </c>
      <c r="AI102" s="13" t="s">
        <v>74</v>
      </c>
      <c r="AJ102" s="13" t="s">
        <v>73</v>
      </c>
      <c r="AK102" s="13" t="s">
        <v>74</v>
      </c>
      <c r="AL102" s="13" t="s">
        <v>75</v>
      </c>
      <c r="AM102" s="13" t="s">
        <v>73</v>
      </c>
      <c r="AN102" s="13"/>
      <c r="AO102" s="13" t="s">
        <v>892</v>
      </c>
      <c r="AP102" s="13">
        <v>48332331</v>
      </c>
    </row>
    <row r="103" ht="240" customHeight="1" spans="1:42">
      <c r="A103" s="13">
        <v>95</v>
      </c>
      <c r="B103" s="13" t="s">
        <v>1172</v>
      </c>
      <c r="C103" s="13" t="s">
        <v>137</v>
      </c>
      <c r="D103" s="13" t="s">
        <v>1044</v>
      </c>
      <c r="E103" s="13" t="s">
        <v>1173</v>
      </c>
      <c r="F103" s="13" t="s">
        <v>59</v>
      </c>
      <c r="G103" s="13" t="s">
        <v>1069</v>
      </c>
      <c r="H103" s="13" t="s">
        <v>1174</v>
      </c>
      <c r="I103" s="13" t="s">
        <v>1175</v>
      </c>
      <c r="J103" s="13" t="s">
        <v>1176</v>
      </c>
      <c r="K103" s="13" t="s">
        <v>1177</v>
      </c>
      <c r="L103" s="13" t="s">
        <v>65</v>
      </c>
      <c r="M103" s="13" t="s">
        <v>145</v>
      </c>
      <c r="N103" s="29" t="s">
        <v>1178</v>
      </c>
      <c r="O103" s="13" t="s">
        <v>1179</v>
      </c>
      <c r="P103" s="13" t="s">
        <v>1180</v>
      </c>
      <c r="Q103" s="13" t="s">
        <v>300</v>
      </c>
      <c r="R103" s="13" t="s">
        <v>1055</v>
      </c>
      <c r="S103" s="13" t="s">
        <v>108</v>
      </c>
      <c r="T103" s="13" t="s">
        <v>341</v>
      </c>
      <c r="U103" s="13" t="s">
        <v>354</v>
      </c>
      <c r="V103" s="13" t="s">
        <v>73</v>
      </c>
      <c r="W103" s="13">
        <v>2022.06</v>
      </c>
      <c r="X103" s="13">
        <v>2022.12</v>
      </c>
      <c r="Y103" s="13">
        <v>65</v>
      </c>
      <c r="Z103" s="13">
        <v>65</v>
      </c>
      <c r="AA103" s="13">
        <v>0</v>
      </c>
      <c r="AB103" s="13">
        <v>0</v>
      </c>
      <c r="AC103" s="13">
        <v>0</v>
      </c>
      <c r="AD103" s="13">
        <v>1137</v>
      </c>
      <c r="AE103" s="13">
        <v>135</v>
      </c>
      <c r="AF103" s="13" t="s">
        <v>74</v>
      </c>
      <c r="AG103" s="13" t="s">
        <v>74</v>
      </c>
      <c r="AH103" s="13" t="s">
        <v>74</v>
      </c>
      <c r="AI103" s="13" t="s">
        <v>73</v>
      </c>
      <c r="AJ103" s="13" t="s">
        <v>73</v>
      </c>
      <c r="AK103" s="13" t="s">
        <v>74</v>
      </c>
      <c r="AL103" s="13" t="s">
        <v>578</v>
      </c>
      <c r="AM103" s="13" t="s">
        <v>73</v>
      </c>
      <c r="AN103" s="13" t="s">
        <v>1181</v>
      </c>
      <c r="AO103" s="13" t="s">
        <v>1056</v>
      </c>
      <c r="AP103" s="13" t="s">
        <v>1110</v>
      </c>
    </row>
    <row r="104" ht="374.4" spans="1:42">
      <c r="A104" s="13">
        <v>96</v>
      </c>
      <c r="B104" s="13" t="s">
        <v>1182</v>
      </c>
      <c r="C104" s="13" t="s">
        <v>137</v>
      </c>
      <c r="D104" s="13" t="s">
        <v>815</v>
      </c>
      <c r="E104" s="13" t="s">
        <v>1183</v>
      </c>
      <c r="F104" s="13" t="s">
        <v>59</v>
      </c>
      <c r="G104" s="13" t="s">
        <v>970</v>
      </c>
      <c r="H104" s="13" t="s">
        <v>1184</v>
      </c>
      <c r="I104" s="13" t="s">
        <v>1185</v>
      </c>
      <c r="J104" s="13" t="s">
        <v>1186</v>
      </c>
      <c r="K104" s="13" t="s">
        <v>1187</v>
      </c>
      <c r="L104" s="13" t="s">
        <v>683</v>
      </c>
      <c r="M104" s="13" t="s">
        <v>684</v>
      </c>
      <c r="N104" s="13" t="s">
        <v>1188</v>
      </c>
      <c r="O104" s="13" t="s">
        <v>1189</v>
      </c>
      <c r="P104" s="13" t="s">
        <v>1190</v>
      </c>
      <c r="Q104" s="13" t="s">
        <v>300</v>
      </c>
      <c r="R104" s="13" t="s">
        <v>603</v>
      </c>
      <c r="S104" s="13" t="s">
        <v>108</v>
      </c>
      <c r="T104" s="13" t="s">
        <v>408</v>
      </c>
      <c r="U104" s="13" t="s">
        <v>354</v>
      </c>
      <c r="V104" s="13" t="s">
        <v>73</v>
      </c>
      <c r="W104" s="13" t="s">
        <v>1191</v>
      </c>
      <c r="X104" s="13" t="s">
        <v>654</v>
      </c>
      <c r="Y104" s="13">
        <v>35</v>
      </c>
      <c r="Z104" s="13">
        <v>35</v>
      </c>
      <c r="AA104" s="13">
        <v>0</v>
      </c>
      <c r="AB104" s="13">
        <v>0</v>
      </c>
      <c r="AC104" s="13">
        <v>0</v>
      </c>
      <c r="AD104" s="13">
        <v>50</v>
      </c>
      <c r="AE104" s="13">
        <v>20</v>
      </c>
      <c r="AF104" s="13" t="s">
        <v>74</v>
      </c>
      <c r="AG104" s="13" t="s">
        <v>74</v>
      </c>
      <c r="AH104" s="13" t="s">
        <v>74</v>
      </c>
      <c r="AI104" s="13" t="s">
        <v>73</v>
      </c>
      <c r="AJ104" s="13" t="s">
        <v>965</v>
      </c>
      <c r="AK104" s="13" t="s">
        <v>74</v>
      </c>
      <c r="AL104" s="13" t="s">
        <v>75</v>
      </c>
      <c r="AM104" s="13" t="s">
        <v>73</v>
      </c>
      <c r="AN104" s="13" t="s">
        <v>75</v>
      </c>
      <c r="AO104" s="13" t="s">
        <v>966</v>
      </c>
      <c r="AP104" s="13" t="s">
        <v>967</v>
      </c>
    </row>
    <row r="105" ht="144" spans="1:42">
      <c r="A105" s="13">
        <v>97</v>
      </c>
      <c r="B105" s="13" t="s">
        <v>1192</v>
      </c>
      <c r="C105" s="13" t="s">
        <v>138</v>
      </c>
      <c r="D105" s="13" t="s">
        <v>1193</v>
      </c>
      <c r="E105" s="13" t="s">
        <v>1194</v>
      </c>
      <c r="F105" s="13" t="s">
        <v>59</v>
      </c>
      <c r="G105" s="13" t="s">
        <v>1195</v>
      </c>
      <c r="H105" s="13" t="s">
        <v>1196</v>
      </c>
      <c r="I105" s="13" t="s">
        <v>1197</v>
      </c>
      <c r="J105" s="13" t="s">
        <v>1198</v>
      </c>
      <c r="K105" s="13" t="s">
        <v>1199</v>
      </c>
      <c r="L105" s="13" t="s">
        <v>683</v>
      </c>
      <c r="M105" s="13" t="s">
        <v>684</v>
      </c>
      <c r="N105" s="13" t="s">
        <v>1200</v>
      </c>
      <c r="O105" s="13" t="s">
        <v>75</v>
      </c>
      <c r="P105" s="13" t="s">
        <v>1190</v>
      </c>
      <c r="Q105" s="13" t="s">
        <v>300</v>
      </c>
      <c r="R105" s="13" t="s">
        <v>603</v>
      </c>
      <c r="S105" s="13" t="s">
        <v>108</v>
      </c>
      <c r="T105" s="13" t="s">
        <v>408</v>
      </c>
      <c r="U105" s="13" t="s">
        <v>354</v>
      </c>
      <c r="V105" s="13" t="s">
        <v>73</v>
      </c>
      <c r="W105" s="13" t="s">
        <v>1191</v>
      </c>
      <c r="X105" s="13" t="s">
        <v>654</v>
      </c>
      <c r="Y105" s="13">
        <v>15</v>
      </c>
      <c r="Z105" s="13">
        <v>15</v>
      </c>
      <c r="AA105" s="13">
        <v>0</v>
      </c>
      <c r="AB105" s="13">
        <v>0</v>
      </c>
      <c r="AC105" s="13">
        <v>0</v>
      </c>
      <c r="AD105" s="13">
        <v>125</v>
      </c>
      <c r="AE105" s="13">
        <v>3</v>
      </c>
      <c r="AF105" s="13" t="s">
        <v>74</v>
      </c>
      <c r="AG105" s="13" t="s">
        <v>74</v>
      </c>
      <c r="AH105" s="13" t="s">
        <v>74</v>
      </c>
      <c r="AI105" s="13" t="s">
        <v>73</v>
      </c>
      <c r="AJ105" s="13" t="s">
        <v>74</v>
      </c>
      <c r="AK105" s="13" t="s">
        <v>74</v>
      </c>
      <c r="AL105" s="13" t="s">
        <v>75</v>
      </c>
      <c r="AM105" s="13" t="s">
        <v>74</v>
      </c>
      <c r="AN105" s="13" t="s">
        <v>75</v>
      </c>
      <c r="AO105" s="13" t="s">
        <v>966</v>
      </c>
      <c r="AP105" s="13" t="s">
        <v>967</v>
      </c>
    </row>
    <row r="106" ht="230.4" spans="1:42">
      <c r="A106" s="13">
        <v>98</v>
      </c>
      <c r="B106" s="13" t="s">
        <v>1201</v>
      </c>
      <c r="C106" s="13" t="s">
        <v>427</v>
      </c>
      <c r="D106" s="13" t="s">
        <v>138</v>
      </c>
      <c r="E106" s="13" t="s">
        <v>1202</v>
      </c>
      <c r="F106" s="13" t="s">
        <v>59</v>
      </c>
      <c r="G106" s="13" t="s">
        <v>970</v>
      </c>
      <c r="H106" s="13" t="s">
        <v>1203</v>
      </c>
      <c r="I106" s="13" t="s">
        <v>1204</v>
      </c>
      <c r="J106" s="13" t="s">
        <v>1186</v>
      </c>
      <c r="K106" s="13" t="s">
        <v>1205</v>
      </c>
      <c r="L106" s="13" t="s">
        <v>683</v>
      </c>
      <c r="M106" s="13" t="s">
        <v>684</v>
      </c>
      <c r="N106" s="13" t="s">
        <v>1206</v>
      </c>
      <c r="O106" s="13" t="s">
        <v>1207</v>
      </c>
      <c r="P106" s="13" t="s">
        <v>1208</v>
      </c>
      <c r="Q106" s="13" t="s">
        <v>300</v>
      </c>
      <c r="R106" s="13" t="s">
        <v>603</v>
      </c>
      <c r="S106" s="13" t="s">
        <v>108</v>
      </c>
      <c r="T106" s="13" t="s">
        <v>408</v>
      </c>
      <c r="U106" s="13" t="s">
        <v>354</v>
      </c>
      <c r="V106" s="13" t="s">
        <v>73</v>
      </c>
      <c r="W106" s="13" t="s">
        <v>639</v>
      </c>
      <c r="X106" s="13" t="s">
        <v>654</v>
      </c>
      <c r="Y106" s="13">
        <v>24</v>
      </c>
      <c r="Z106" s="13">
        <v>24</v>
      </c>
      <c r="AA106" s="13">
        <v>0</v>
      </c>
      <c r="AB106" s="13">
        <v>0</v>
      </c>
      <c r="AC106" s="13">
        <v>0</v>
      </c>
      <c r="AD106" s="13">
        <v>80</v>
      </c>
      <c r="AE106" s="13">
        <v>45</v>
      </c>
      <c r="AF106" s="13" t="s">
        <v>74</v>
      </c>
      <c r="AG106" s="13" t="s">
        <v>74</v>
      </c>
      <c r="AH106" s="13" t="s">
        <v>74</v>
      </c>
      <c r="AI106" s="13" t="s">
        <v>73</v>
      </c>
      <c r="AJ106" s="13" t="s">
        <v>965</v>
      </c>
      <c r="AK106" s="13" t="s">
        <v>74</v>
      </c>
      <c r="AL106" s="13" t="s">
        <v>75</v>
      </c>
      <c r="AM106" s="13" t="s">
        <v>73</v>
      </c>
      <c r="AN106" s="13" t="s">
        <v>941</v>
      </c>
      <c r="AO106" s="13" t="s">
        <v>966</v>
      </c>
      <c r="AP106" s="13" t="s">
        <v>967</v>
      </c>
    </row>
    <row r="107" ht="201.6" spans="1:42">
      <c r="A107" s="13">
        <v>99</v>
      </c>
      <c r="B107" s="13" t="s">
        <v>1209</v>
      </c>
      <c r="C107" s="13" t="s">
        <v>427</v>
      </c>
      <c r="D107" s="13" t="s">
        <v>307</v>
      </c>
      <c r="E107" s="13" t="s">
        <v>1210</v>
      </c>
      <c r="F107" s="13" t="s">
        <v>59</v>
      </c>
      <c r="G107" s="13" t="s">
        <v>1211</v>
      </c>
      <c r="H107" s="13" t="s">
        <v>1212</v>
      </c>
      <c r="I107" s="13" t="s">
        <v>1213</v>
      </c>
      <c r="J107" s="13" t="s">
        <v>1214</v>
      </c>
      <c r="K107" s="13" t="s">
        <v>1215</v>
      </c>
      <c r="L107" s="13" t="s">
        <v>65</v>
      </c>
      <c r="M107" s="13" t="s">
        <v>417</v>
      </c>
      <c r="N107" s="13" t="s">
        <v>1216</v>
      </c>
      <c r="O107" s="13" t="s">
        <v>404</v>
      </c>
      <c r="P107" s="13" t="s">
        <v>1217</v>
      </c>
      <c r="Q107" s="13" t="s">
        <v>406</v>
      </c>
      <c r="R107" s="13" t="s">
        <v>407</v>
      </c>
      <c r="S107" s="13" t="s">
        <v>1218</v>
      </c>
      <c r="T107" s="13" t="s">
        <v>408</v>
      </c>
      <c r="U107" s="13">
        <v>2022</v>
      </c>
      <c r="V107" s="13" t="s">
        <v>73</v>
      </c>
      <c r="W107" s="13">
        <v>2022.07</v>
      </c>
      <c r="X107" s="13">
        <v>2022.12</v>
      </c>
      <c r="Y107" s="13">
        <v>41.2</v>
      </c>
      <c r="Z107" s="13">
        <v>41.2</v>
      </c>
      <c r="AA107" s="13">
        <v>0</v>
      </c>
      <c r="AB107" s="13">
        <v>0</v>
      </c>
      <c r="AC107" s="13">
        <v>0</v>
      </c>
      <c r="AD107" s="13">
        <v>8000</v>
      </c>
      <c r="AE107" s="13">
        <v>19</v>
      </c>
      <c r="AF107" s="13" t="s">
        <v>74</v>
      </c>
      <c r="AG107" s="13" t="s">
        <v>74</v>
      </c>
      <c r="AH107" s="13" t="s">
        <v>74</v>
      </c>
      <c r="AI107" s="13" t="s">
        <v>73</v>
      </c>
      <c r="AJ107" s="13" t="s">
        <v>74</v>
      </c>
      <c r="AK107" s="13" t="s">
        <v>74</v>
      </c>
      <c r="AL107" s="13" t="s">
        <v>75</v>
      </c>
      <c r="AM107" s="13" t="s">
        <v>74</v>
      </c>
      <c r="AN107" s="13" t="s">
        <v>75</v>
      </c>
      <c r="AO107" s="13" t="s">
        <v>1219</v>
      </c>
      <c r="AP107" s="14" t="s">
        <v>1220</v>
      </c>
    </row>
    <row r="108" ht="211.2" spans="1:42">
      <c r="A108" s="13">
        <v>100</v>
      </c>
      <c r="B108" s="13" t="s">
        <v>1221</v>
      </c>
      <c r="C108" s="13" t="s">
        <v>306</v>
      </c>
      <c r="D108" s="13" t="s">
        <v>307</v>
      </c>
      <c r="E108" s="13" t="s">
        <v>1222</v>
      </c>
      <c r="F108" s="13" t="s">
        <v>59</v>
      </c>
      <c r="G108" s="13" t="s">
        <v>1223</v>
      </c>
      <c r="H108" s="13" t="s">
        <v>1224</v>
      </c>
      <c r="I108" s="13" t="s">
        <v>1225</v>
      </c>
      <c r="J108" s="13" t="s">
        <v>1226</v>
      </c>
      <c r="K108" s="13" t="s">
        <v>1227</v>
      </c>
      <c r="L108" s="13" t="s">
        <v>65</v>
      </c>
      <c r="M108" s="13" t="s">
        <v>417</v>
      </c>
      <c r="N108" s="13" t="s">
        <v>1228</v>
      </c>
      <c r="O108" s="13" t="s">
        <v>365</v>
      </c>
      <c r="P108" s="13" t="s">
        <v>1229</v>
      </c>
      <c r="Q108" s="13" t="s">
        <v>367</v>
      </c>
      <c r="R108" s="13" t="s">
        <v>479</v>
      </c>
      <c r="S108" s="13" t="s">
        <v>1218</v>
      </c>
      <c r="T108" s="13" t="s">
        <v>341</v>
      </c>
      <c r="U108" s="13">
        <v>2022</v>
      </c>
      <c r="V108" s="13" t="s">
        <v>73</v>
      </c>
      <c r="W108" s="13">
        <v>2022.08</v>
      </c>
      <c r="X108" s="13">
        <v>2022.12</v>
      </c>
      <c r="Y108" s="13">
        <v>45.5</v>
      </c>
      <c r="Z108" s="13">
        <v>45.5</v>
      </c>
      <c r="AA108" s="13">
        <v>0</v>
      </c>
      <c r="AB108" s="13">
        <v>0</v>
      </c>
      <c r="AC108" s="13">
        <v>0</v>
      </c>
      <c r="AD108" s="13">
        <v>2008</v>
      </c>
      <c r="AE108" s="13">
        <v>17</v>
      </c>
      <c r="AF108" s="13" t="s">
        <v>74</v>
      </c>
      <c r="AG108" s="13" t="s">
        <v>74</v>
      </c>
      <c r="AH108" s="13" t="s">
        <v>74</v>
      </c>
      <c r="AI108" s="13" t="s">
        <v>73</v>
      </c>
      <c r="AJ108" s="13" t="s">
        <v>74</v>
      </c>
      <c r="AK108" s="13" t="s">
        <v>74</v>
      </c>
      <c r="AL108" s="13"/>
      <c r="AM108" s="13" t="s">
        <v>74</v>
      </c>
      <c r="AN108" s="13"/>
      <c r="AO108" s="13" t="s">
        <v>1230</v>
      </c>
      <c r="AP108" s="14" t="s">
        <v>1231</v>
      </c>
    </row>
    <row r="109" s="4" customFormat="1" ht="172.8" spans="1:16384">
      <c r="A109" s="13">
        <v>101</v>
      </c>
      <c r="B109" s="30" t="s">
        <v>1232</v>
      </c>
      <c r="C109" s="30" t="s">
        <v>306</v>
      </c>
      <c r="D109" s="30" t="s">
        <v>307</v>
      </c>
      <c r="E109" s="30" t="s">
        <v>1233</v>
      </c>
      <c r="F109" s="30" t="s">
        <v>59</v>
      </c>
      <c r="G109" s="30" t="s">
        <v>1234</v>
      </c>
      <c r="H109" s="30" t="s">
        <v>361</v>
      </c>
      <c r="I109" s="30" t="s">
        <v>1235</v>
      </c>
      <c r="J109" s="30" t="s">
        <v>1236</v>
      </c>
      <c r="K109" s="30" t="s">
        <v>1237</v>
      </c>
      <c r="L109" s="30" t="s">
        <v>65</v>
      </c>
      <c r="M109" s="30" t="s">
        <v>417</v>
      </c>
      <c r="N109" s="30" t="s">
        <v>1238</v>
      </c>
      <c r="O109" s="30" t="s">
        <v>365</v>
      </c>
      <c r="P109" s="30" t="s">
        <v>1239</v>
      </c>
      <c r="Q109" s="30" t="s">
        <v>367</v>
      </c>
      <c r="R109" s="30" t="s">
        <v>479</v>
      </c>
      <c r="S109" s="30" t="s">
        <v>1218</v>
      </c>
      <c r="T109" s="30" t="s">
        <v>286</v>
      </c>
      <c r="U109" s="30">
        <v>2022</v>
      </c>
      <c r="V109" s="30" t="s">
        <v>73</v>
      </c>
      <c r="W109" s="30">
        <v>2022.01</v>
      </c>
      <c r="X109" s="30">
        <v>2022.12</v>
      </c>
      <c r="Y109" s="13">
        <v>35.3</v>
      </c>
      <c r="Z109" s="13">
        <v>35.3</v>
      </c>
      <c r="AA109" s="30">
        <v>0</v>
      </c>
      <c r="AB109" s="30">
        <v>0</v>
      </c>
      <c r="AC109" s="30">
        <v>0</v>
      </c>
      <c r="AD109" s="30">
        <v>17000</v>
      </c>
      <c r="AE109" s="30">
        <v>1511</v>
      </c>
      <c r="AF109" s="30" t="s">
        <v>74</v>
      </c>
      <c r="AG109" s="30" t="s">
        <v>74</v>
      </c>
      <c r="AH109" s="30" t="s">
        <v>74</v>
      </c>
      <c r="AI109" s="30" t="s">
        <v>73</v>
      </c>
      <c r="AJ109" s="30" t="s">
        <v>74</v>
      </c>
      <c r="AK109" s="30" t="s">
        <v>74</v>
      </c>
      <c r="AL109" s="30"/>
      <c r="AM109" s="30" t="s">
        <v>74</v>
      </c>
      <c r="AN109" s="30"/>
      <c r="AO109" s="30" t="s">
        <v>368</v>
      </c>
      <c r="AP109" s="41" t="s">
        <v>1240</v>
      </c>
      <c r="XDY109" s="43"/>
      <c r="XDZ109" s="43"/>
      <c r="XEA109" s="43"/>
      <c r="XEB109" s="43"/>
      <c r="XEC109" s="43"/>
      <c r="XED109" s="43"/>
      <c r="XEE109" s="43"/>
      <c r="XEF109" s="43"/>
      <c r="XEG109" s="43"/>
      <c r="XEH109" s="43"/>
      <c r="XEI109" s="43"/>
      <c r="XEJ109" s="43"/>
      <c r="XEK109" s="43"/>
      <c r="XEL109" s="43"/>
      <c r="XEM109" s="43"/>
      <c r="XEN109" s="43"/>
      <c r="XEO109" s="43"/>
      <c r="XEP109" s="43"/>
      <c r="XEQ109" s="43"/>
      <c r="XER109" s="43"/>
      <c r="XES109" s="43"/>
      <c r="XET109" s="43"/>
      <c r="XEU109" s="43"/>
      <c r="XEV109" s="43"/>
      <c r="XEW109" s="43"/>
      <c r="XEX109" s="43"/>
      <c r="XEY109" s="43"/>
      <c r="XEZ109" s="43"/>
      <c r="XFA109" s="43"/>
      <c r="XFB109" s="43"/>
      <c r="XFC109" s="43"/>
      <c r="XFD109" s="43"/>
    </row>
    <row r="110" s="4" customFormat="1" ht="278.4" spans="1:16384">
      <c r="A110" s="13">
        <v>102</v>
      </c>
      <c r="B110" s="30" t="s">
        <v>1241</v>
      </c>
      <c r="C110" s="30" t="s">
        <v>427</v>
      </c>
      <c r="D110" s="30" t="s">
        <v>307</v>
      </c>
      <c r="E110" s="30" t="s">
        <v>1242</v>
      </c>
      <c r="F110" s="30" t="s">
        <v>59</v>
      </c>
      <c r="G110" s="30" t="s">
        <v>1243</v>
      </c>
      <c r="H110" s="30" t="s">
        <v>1244</v>
      </c>
      <c r="I110" s="30"/>
      <c r="J110" s="30" t="s">
        <v>1245</v>
      </c>
      <c r="K110" s="30" t="s">
        <v>1246</v>
      </c>
      <c r="L110" s="30" t="s">
        <v>65</v>
      </c>
      <c r="M110" s="30" t="s">
        <v>417</v>
      </c>
      <c r="N110" s="30" t="s">
        <v>1247</v>
      </c>
      <c r="O110" s="30" t="s">
        <v>1248</v>
      </c>
      <c r="P110" s="30" t="s">
        <v>1249</v>
      </c>
      <c r="Q110" s="30" t="s">
        <v>367</v>
      </c>
      <c r="R110" s="30" t="s">
        <v>479</v>
      </c>
      <c r="S110" s="30" t="s">
        <v>1218</v>
      </c>
      <c r="T110" s="30" t="s">
        <v>319</v>
      </c>
      <c r="U110" s="30">
        <v>2022</v>
      </c>
      <c r="V110" s="30" t="s">
        <v>73</v>
      </c>
      <c r="W110" s="30">
        <v>2022.07</v>
      </c>
      <c r="X110" s="30">
        <v>2022.12</v>
      </c>
      <c r="Y110" s="13">
        <v>35.2</v>
      </c>
      <c r="Z110" s="13">
        <v>35.2</v>
      </c>
      <c r="AA110" s="30">
        <v>0</v>
      </c>
      <c r="AB110" s="30">
        <v>0</v>
      </c>
      <c r="AC110" s="30">
        <v>0</v>
      </c>
      <c r="AD110" s="30"/>
      <c r="AE110" s="30"/>
      <c r="AF110" s="30" t="s">
        <v>74</v>
      </c>
      <c r="AG110" s="30" t="s">
        <v>74</v>
      </c>
      <c r="AH110" s="30" t="s">
        <v>74</v>
      </c>
      <c r="AI110" s="30" t="s">
        <v>73</v>
      </c>
      <c r="AJ110" s="30" t="s">
        <v>74</v>
      </c>
      <c r="AK110" s="30" t="s">
        <v>74</v>
      </c>
      <c r="AL110" s="30"/>
      <c r="AM110" s="30" t="s">
        <v>74</v>
      </c>
      <c r="AN110" s="30"/>
      <c r="AO110" s="30" t="s">
        <v>320</v>
      </c>
      <c r="AP110" s="41" t="s">
        <v>1250</v>
      </c>
      <c r="XDY110" s="43"/>
      <c r="XDZ110" s="43"/>
      <c r="XEA110" s="43"/>
      <c r="XEB110" s="43"/>
      <c r="XEC110" s="43"/>
      <c r="XED110" s="43"/>
      <c r="XEE110" s="43"/>
      <c r="XEF110" s="43"/>
      <c r="XEG110" s="43"/>
      <c r="XEH110" s="43"/>
      <c r="XEI110" s="43"/>
      <c r="XEJ110" s="43"/>
      <c r="XEK110" s="43"/>
      <c r="XEL110" s="43"/>
      <c r="XEM110" s="43"/>
      <c r="XEN110" s="43"/>
      <c r="XEO110" s="43"/>
      <c r="XEP110" s="43"/>
      <c r="XEQ110" s="43"/>
      <c r="XER110" s="43"/>
      <c r="XES110" s="43"/>
      <c r="XET110" s="43"/>
      <c r="XEU110" s="43"/>
      <c r="XEV110" s="43"/>
      <c r="XEW110" s="43"/>
      <c r="XEX110" s="43"/>
      <c r="XEY110" s="43"/>
      <c r="XEZ110" s="43"/>
      <c r="XFA110" s="43"/>
      <c r="XFB110" s="43"/>
      <c r="XFC110" s="43"/>
      <c r="XFD110" s="43"/>
    </row>
    <row r="111" ht="241.2" spans="1:42">
      <c r="A111" s="13">
        <v>103</v>
      </c>
      <c r="B111" s="13" t="s">
        <v>1251</v>
      </c>
      <c r="C111" s="13" t="s">
        <v>306</v>
      </c>
      <c r="D111" s="13" t="s">
        <v>307</v>
      </c>
      <c r="E111" s="13" t="s">
        <v>1252</v>
      </c>
      <c r="F111" s="13" t="s">
        <v>59</v>
      </c>
      <c r="G111" s="13" t="s">
        <v>1253</v>
      </c>
      <c r="H111" s="13" t="s">
        <v>1254</v>
      </c>
      <c r="I111" s="13" t="s">
        <v>1255</v>
      </c>
      <c r="J111" s="13"/>
      <c r="K111" s="13" t="s">
        <v>1256</v>
      </c>
      <c r="L111" s="13" t="s">
        <v>65</v>
      </c>
      <c r="M111" s="13" t="s">
        <v>417</v>
      </c>
      <c r="N111" s="13" t="s">
        <v>1257</v>
      </c>
      <c r="O111" s="13"/>
      <c r="P111" s="13" t="s">
        <v>1258</v>
      </c>
      <c r="Q111" s="13" t="s">
        <v>367</v>
      </c>
      <c r="R111" s="13" t="s">
        <v>479</v>
      </c>
      <c r="S111" s="13" t="s">
        <v>1218</v>
      </c>
      <c r="T111" s="13" t="s">
        <v>378</v>
      </c>
      <c r="U111" s="13">
        <v>2022</v>
      </c>
      <c r="V111" s="13" t="s">
        <v>73</v>
      </c>
      <c r="W111" s="13">
        <v>2022.08</v>
      </c>
      <c r="X111" s="13">
        <v>2022.12</v>
      </c>
      <c r="Y111" s="13">
        <v>39.6</v>
      </c>
      <c r="Z111" s="13">
        <v>39.6</v>
      </c>
      <c r="AA111" s="13">
        <v>0</v>
      </c>
      <c r="AB111" s="13">
        <v>0</v>
      </c>
      <c r="AC111" s="13">
        <v>0</v>
      </c>
      <c r="AD111" s="13">
        <v>2685</v>
      </c>
      <c r="AE111" s="13">
        <v>243</v>
      </c>
      <c r="AF111" s="13" t="s">
        <v>74</v>
      </c>
      <c r="AG111" s="13" t="s">
        <v>74</v>
      </c>
      <c r="AH111" s="13" t="s">
        <v>74</v>
      </c>
      <c r="AI111" s="13" t="s">
        <v>73</v>
      </c>
      <c r="AJ111" s="13" t="s">
        <v>74</v>
      </c>
      <c r="AK111" s="13" t="s">
        <v>74</v>
      </c>
      <c r="AL111" s="13"/>
      <c r="AM111" s="13" t="s">
        <v>74</v>
      </c>
      <c r="AN111" s="13"/>
      <c r="AO111" s="13" t="s">
        <v>379</v>
      </c>
      <c r="AP111" s="14"/>
    </row>
    <row r="112" s="4" customFormat="1" ht="288" spans="1:16384">
      <c r="A112" s="13">
        <v>104</v>
      </c>
      <c r="B112" s="30" t="s">
        <v>1259</v>
      </c>
      <c r="C112" s="30" t="s">
        <v>306</v>
      </c>
      <c r="D112" s="30" t="s">
        <v>307</v>
      </c>
      <c r="E112" s="30" t="s">
        <v>1260</v>
      </c>
      <c r="F112" s="30" t="s">
        <v>59</v>
      </c>
      <c r="G112" s="30" t="s">
        <v>607</v>
      </c>
      <c r="H112" s="30" t="s">
        <v>1261</v>
      </c>
      <c r="I112" s="30" t="s">
        <v>1262</v>
      </c>
      <c r="J112" s="30" t="s">
        <v>1263</v>
      </c>
      <c r="K112" s="30" t="s">
        <v>1264</v>
      </c>
      <c r="L112" s="30" t="s">
        <v>65</v>
      </c>
      <c r="M112" s="30" t="s">
        <v>1265</v>
      </c>
      <c r="N112" s="30" t="s">
        <v>1266</v>
      </c>
      <c r="O112" s="30" t="s">
        <v>1267</v>
      </c>
      <c r="P112" s="30" t="s">
        <v>1268</v>
      </c>
      <c r="Q112" s="30" t="s">
        <v>1000</v>
      </c>
      <c r="R112" s="30" t="s">
        <v>479</v>
      </c>
      <c r="S112" s="30" t="s">
        <v>1218</v>
      </c>
      <c r="T112" s="30" t="s">
        <v>353</v>
      </c>
      <c r="U112" s="30" t="s">
        <v>1269</v>
      </c>
      <c r="V112" s="30" t="s">
        <v>73</v>
      </c>
      <c r="W112" s="30">
        <v>2022.9</v>
      </c>
      <c r="X112" s="30">
        <v>2022.12</v>
      </c>
      <c r="Y112" s="13">
        <v>39.3</v>
      </c>
      <c r="Z112" s="13">
        <v>39.3</v>
      </c>
      <c r="AA112" s="30">
        <v>0</v>
      </c>
      <c r="AB112" s="30">
        <v>0</v>
      </c>
      <c r="AC112" s="30">
        <v>0</v>
      </c>
      <c r="AD112" s="30">
        <v>10000</v>
      </c>
      <c r="AE112" s="30">
        <v>75</v>
      </c>
      <c r="AF112" s="30" t="s">
        <v>74</v>
      </c>
      <c r="AG112" s="30" t="s">
        <v>74</v>
      </c>
      <c r="AH112" s="30" t="s">
        <v>74</v>
      </c>
      <c r="AI112" s="30" t="s">
        <v>73</v>
      </c>
      <c r="AJ112" s="30" t="s">
        <v>74</v>
      </c>
      <c r="AK112" s="30" t="s">
        <v>74</v>
      </c>
      <c r="AL112" s="30"/>
      <c r="AM112" s="30" t="s">
        <v>74</v>
      </c>
      <c r="AN112" s="30"/>
      <c r="AO112" s="30" t="s">
        <v>357</v>
      </c>
      <c r="AP112" s="30" t="s">
        <v>1270</v>
      </c>
      <c r="XDY112" s="43"/>
      <c r="XDZ112" s="43"/>
      <c r="XEA112" s="43"/>
      <c r="XEB112" s="43"/>
      <c r="XEC112" s="43"/>
      <c r="XED112" s="43"/>
      <c r="XEE112" s="43"/>
      <c r="XEF112" s="43"/>
      <c r="XEG112" s="43"/>
      <c r="XEH112" s="43"/>
      <c r="XEI112" s="43"/>
      <c r="XEJ112" s="43"/>
      <c r="XEK112" s="43"/>
      <c r="XEL112" s="43"/>
      <c r="XEM112" s="43"/>
      <c r="XEN112" s="43"/>
      <c r="XEO112" s="43"/>
      <c r="XEP112" s="43"/>
      <c r="XEQ112" s="43"/>
      <c r="XER112" s="43"/>
      <c r="XES112" s="43"/>
      <c r="XET112" s="43"/>
      <c r="XEU112" s="43"/>
      <c r="XEV112" s="43"/>
      <c r="XEW112" s="43"/>
      <c r="XEX112" s="43"/>
      <c r="XEY112" s="43"/>
      <c r="XEZ112" s="43"/>
      <c r="XFA112" s="43"/>
      <c r="XFB112" s="43"/>
      <c r="XFC112" s="43"/>
      <c r="XFD112" s="43"/>
    </row>
    <row r="113" ht="172.8" spans="1:42">
      <c r="A113" s="13">
        <v>105</v>
      </c>
      <c r="B113" s="13" t="s">
        <v>1271</v>
      </c>
      <c r="C113" s="13" t="s">
        <v>137</v>
      </c>
      <c r="D113" s="13" t="s">
        <v>1272</v>
      </c>
      <c r="E113" s="23" t="s">
        <v>1273</v>
      </c>
      <c r="F113" s="13" t="s">
        <v>59</v>
      </c>
      <c r="G113" s="13" t="s">
        <v>1274</v>
      </c>
      <c r="H113" s="13" t="s">
        <v>1275</v>
      </c>
      <c r="I113" s="13" t="s">
        <v>1276</v>
      </c>
      <c r="J113" s="23" t="s">
        <v>1277</v>
      </c>
      <c r="K113" s="13" t="s">
        <v>1278</v>
      </c>
      <c r="L113" s="13" t="s">
        <v>215</v>
      </c>
      <c r="M113" s="13" t="s">
        <v>145</v>
      </c>
      <c r="N113" s="13" t="s">
        <v>1279</v>
      </c>
      <c r="O113" s="13" t="s">
        <v>1280</v>
      </c>
      <c r="P113" s="13" t="s">
        <v>1281</v>
      </c>
      <c r="Q113" s="33" t="s">
        <v>300</v>
      </c>
      <c r="R113" s="13" t="s">
        <v>782</v>
      </c>
      <c r="S113" s="13" t="s">
        <v>733</v>
      </c>
      <c r="T113" s="13" t="s">
        <v>378</v>
      </c>
      <c r="U113" s="13" t="s">
        <v>354</v>
      </c>
      <c r="V113" s="13" t="s">
        <v>73</v>
      </c>
      <c r="W113" s="13">
        <v>2022.7</v>
      </c>
      <c r="X113" s="13">
        <v>2022.12</v>
      </c>
      <c r="Y113" s="13">
        <v>70</v>
      </c>
      <c r="Z113" s="13">
        <v>70</v>
      </c>
      <c r="AA113" s="13">
        <v>0</v>
      </c>
      <c r="AB113" s="13">
        <v>0</v>
      </c>
      <c r="AC113" s="13">
        <v>0</v>
      </c>
      <c r="AD113" s="13">
        <v>179</v>
      </c>
      <c r="AE113" s="13">
        <v>179</v>
      </c>
      <c r="AF113" s="13" t="s">
        <v>74</v>
      </c>
      <c r="AG113" s="13" t="s">
        <v>74</v>
      </c>
      <c r="AH113" s="13" t="s">
        <v>74</v>
      </c>
      <c r="AI113" s="13" t="s">
        <v>74</v>
      </c>
      <c r="AJ113" s="13" t="s">
        <v>74</v>
      </c>
      <c r="AK113" s="13" t="s">
        <v>74</v>
      </c>
      <c r="AL113" s="13" t="s">
        <v>74</v>
      </c>
      <c r="AM113" s="13" t="s">
        <v>73</v>
      </c>
      <c r="AN113" s="13" t="s">
        <v>1282</v>
      </c>
      <c r="AO113" s="13" t="s">
        <v>747</v>
      </c>
      <c r="AP113" s="14">
        <v>48335006</v>
      </c>
    </row>
    <row r="114" s="4" customFormat="1" ht="67.2" spans="1:16384">
      <c r="A114" s="13">
        <v>106</v>
      </c>
      <c r="B114" s="13" t="s">
        <v>1283</v>
      </c>
      <c r="C114" s="30" t="s">
        <v>1284</v>
      </c>
      <c r="D114" s="30" t="s">
        <v>307</v>
      </c>
      <c r="E114" s="30" t="s">
        <v>1285</v>
      </c>
      <c r="F114" s="30" t="s">
        <v>59</v>
      </c>
      <c r="G114" s="30" t="s">
        <v>96</v>
      </c>
      <c r="H114" s="30" t="s">
        <v>1286</v>
      </c>
      <c r="I114" s="30" t="s">
        <v>1287</v>
      </c>
      <c r="J114" s="30" t="s">
        <v>1288</v>
      </c>
      <c r="K114" s="30" t="s">
        <v>1289</v>
      </c>
      <c r="L114" s="30" t="s">
        <v>1290</v>
      </c>
      <c r="M114" s="30" t="s">
        <v>1291</v>
      </c>
      <c r="N114" s="30" t="s">
        <v>1292</v>
      </c>
      <c r="O114" s="30" t="s">
        <v>1293</v>
      </c>
      <c r="P114" s="30" t="s">
        <v>1294</v>
      </c>
      <c r="Q114" s="30" t="s">
        <v>1295</v>
      </c>
      <c r="R114" s="30" t="s">
        <v>1296</v>
      </c>
      <c r="S114" s="30" t="s">
        <v>220</v>
      </c>
      <c r="T114" s="30" t="s">
        <v>241</v>
      </c>
      <c r="U114" s="30">
        <v>2022</v>
      </c>
      <c r="V114" s="30" t="s">
        <v>73</v>
      </c>
      <c r="W114" s="30">
        <v>2022.01</v>
      </c>
      <c r="X114" s="30">
        <v>2022.12</v>
      </c>
      <c r="Y114" s="13">
        <v>24.6</v>
      </c>
      <c r="Z114" s="13">
        <v>24.6</v>
      </c>
      <c r="AA114" s="30">
        <v>0</v>
      </c>
      <c r="AB114" s="30">
        <v>0</v>
      </c>
      <c r="AC114" s="30">
        <v>0</v>
      </c>
      <c r="AD114" s="30">
        <v>260</v>
      </c>
      <c r="AE114" s="30">
        <v>20</v>
      </c>
      <c r="AF114" s="30" t="s">
        <v>74</v>
      </c>
      <c r="AG114" s="30" t="s">
        <v>74</v>
      </c>
      <c r="AH114" s="30" t="s">
        <v>74</v>
      </c>
      <c r="AI114" s="30" t="s">
        <v>73</v>
      </c>
      <c r="AJ114" s="30" t="s">
        <v>74</v>
      </c>
      <c r="AK114" s="30" t="s">
        <v>74</v>
      </c>
      <c r="AL114" s="30" t="s">
        <v>75</v>
      </c>
      <c r="AM114" s="30" t="s">
        <v>74</v>
      </c>
      <c r="AN114" s="30" t="s">
        <v>75</v>
      </c>
      <c r="AO114" s="30" t="s">
        <v>1297</v>
      </c>
      <c r="AP114" s="30">
        <v>482288273</v>
      </c>
      <c r="XDY114" s="43"/>
      <c r="XDZ114" s="43"/>
      <c r="XEA114" s="43"/>
      <c r="XEB114" s="43"/>
      <c r="XEC114" s="43"/>
      <c r="XED114" s="43"/>
      <c r="XEE114" s="43"/>
      <c r="XEF114" s="43"/>
      <c r="XEG114" s="43"/>
      <c r="XEH114" s="43"/>
      <c r="XEI114" s="43"/>
      <c r="XEJ114" s="43"/>
      <c r="XEK114" s="43"/>
      <c r="XEL114" s="43"/>
      <c r="XEM114" s="43"/>
      <c r="XEN114" s="43"/>
      <c r="XEO114" s="43"/>
      <c r="XEP114" s="43"/>
      <c r="XEQ114" s="43"/>
      <c r="XER114" s="43"/>
      <c r="XES114" s="43"/>
      <c r="XET114" s="43"/>
      <c r="XEU114" s="43"/>
      <c r="XEV114" s="43"/>
      <c r="XEW114" s="43"/>
      <c r="XEX114" s="43"/>
      <c r="XEY114" s="43"/>
      <c r="XEZ114" s="43"/>
      <c r="XFA114" s="43"/>
      <c r="XFB114" s="43"/>
      <c r="XFC114" s="43"/>
      <c r="XFD114" s="43"/>
    </row>
    <row r="115" ht="57.6" spans="1:42">
      <c r="A115" s="13">
        <v>107</v>
      </c>
      <c r="B115" s="25" t="s">
        <v>1298</v>
      </c>
      <c r="C115" s="25" t="s">
        <v>255</v>
      </c>
      <c r="D115" s="25" t="s">
        <v>563</v>
      </c>
      <c r="E115" s="31" t="s">
        <v>1299</v>
      </c>
      <c r="F115" s="25" t="s">
        <v>59</v>
      </c>
      <c r="G115" s="25" t="s">
        <v>970</v>
      </c>
      <c r="H115" s="25" t="s">
        <v>1300</v>
      </c>
      <c r="I115" s="25" t="s">
        <v>1301</v>
      </c>
      <c r="J115" s="25" t="s">
        <v>1302</v>
      </c>
      <c r="K115" s="25" t="s">
        <v>1303</v>
      </c>
      <c r="L115" s="25" t="s">
        <v>683</v>
      </c>
      <c r="M115" s="25" t="s">
        <v>684</v>
      </c>
      <c r="N115" s="25" t="s">
        <v>1304</v>
      </c>
      <c r="O115" s="25" t="s">
        <v>1305</v>
      </c>
      <c r="P115" s="25" t="s">
        <v>1306</v>
      </c>
      <c r="Q115" s="25" t="s">
        <v>105</v>
      </c>
      <c r="R115" s="25" t="s">
        <v>603</v>
      </c>
      <c r="S115" s="25" t="s">
        <v>108</v>
      </c>
      <c r="T115" s="25" t="s">
        <v>962</v>
      </c>
      <c r="U115" s="25" t="s">
        <v>354</v>
      </c>
      <c r="V115" s="25" t="s">
        <v>73</v>
      </c>
      <c r="W115" s="25" t="s">
        <v>964</v>
      </c>
      <c r="X115" s="25" t="s">
        <v>640</v>
      </c>
      <c r="Y115" s="13">
        <v>28.3</v>
      </c>
      <c r="Z115" s="13">
        <v>28.3</v>
      </c>
      <c r="AA115" s="13">
        <v>0</v>
      </c>
      <c r="AB115" s="13">
        <v>0</v>
      </c>
      <c r="AC115" s="13">
        <v>0</v>
      </c>
      <c r="AD115" s="25">
        <v>600</v>
      </c>
      <c r="AE115" s="25">
        <v>66</v>
      </c>
      <c r="AF115" s="25" t="s">
        <v>74</v>
      </c>
      <c r="AG115" s="25" t="s">
        <v>74</v>
      </c>
      <c r="AH115" s="25" t="s">
        <v>74</v>
      </c>
      <c r="AI115" s="25" t="s">
        <v>73</v>
      </c>
      <c r="AJ115" s="25" t="s">
        <v>965</v>
      </c>
      <c r="AK115" s="25" t="s">
        <v>74</v>
      </c>
      <c r="AL115" s="25" t="s">
        <v>75</v>
      </c>
      <c r="AM115" s="25" t="s">
        <v>74</v>
      </c>
      <c r="AN115" s="25" t="s">
        <v>75</v>
      </c>
      <c r="AO115" s="25" t="s">
        <v>1307</v>
      </c>
      <c r="AP115" s="38">
        <v>81715562</v>
      </c>
    </row>
    <row r="116" ht="65" customHeight="1" spans="1:43">
      <c r="A116" s="13">
        <v>108</v>
      </c>
      <c r="B116" s="25" t="s">
        <v>1308</v>
      </c>
      <c r="C116" s="25" t="s">
        <v>124</v>
      </c>
      <c r="D116" s="25" t="s">
        <v>1309</v>
      </c>
      <c r="E116" s="25" t="s">
        <v>1310</v>
      </c>
      <c r="F116" s="25" t="s">
        <v>59</v>
      </c>
      <c r="G116" s="25" t="s">
        <v>60</v>
      </c>
      <c r="H116" s="25" t="s">
        <v>1311</v>
      </c>
      <c r="I116" s="25" t="s">
        <v>1312</v>
      </c>
      <c r="J116" s="25" t="s">
        <v>1311</v>
      </c>
      <c r="K116" s="25" t="s">
        <v>130</v>
      </c>
      <c r="L116" s="25" t="s">
        <v>65</v>
      </c>
      <c r="M116" s="25" t="s">
        <v>131</v>
      </c>
      <c r="N116" s="25" t="s">
        <v>132</v>
      </c>
      <c r="O116" s="25" t="s">
        <v>1313</v>
      </c>
      <c r="P116" s="25" t="s">
        <v>134</v>
      </c>
      <c r="Q116" s="25" t="s">
        <v>135</v>
      </c>
      <c r="R116" s="25" t="s">
        <v>71</v>
      </c>
      <c r="S116" s="25" t="s">
        <v>108</v>
      </c>
      <c r="T116" s="25" t="s">
        <v>108</v>
      </c>
      <c r="U116" s="25">
        <v>2022</v>
      </c>
      <c r="V116" s="25" t="s">
        <v>73</v>
      </c>
      <c r="W116" s="25">
        <v>2022.09</v>
      </c>
      <c r="X116" s="25">
        <v>2022.12</v>
      </c>
      <c r="Y116" s="25">
        <v>40</v>
      </c>
      <c r="Z116" s="25">
        <v>40</v>
      </c>
      <c r="AA116" s="25">
        <v>0</v>
      </c>
      <c r="AB116" s="25">
        <v>0</v>
      </c>
      <c r="AC116" s="25">
        <v>0</v>
      </c>
      <c r="AD116" s="25">
        <v>900</v>
      </c>
      <c r="AE116" s="25">
        <v>900</v>
      </c>
      <c r="AF116" s="25" t="s">
        <v>74</v>
      </c>
      <c r="AG116" s="25" t="s">
        <v>74</v>
      </c>
      <c r="AH116" s="25" t="s">
        <v>74</v>
      </c>
      <c r="AI116" s="25" t="s">
        <v>73</v>
      </c>
      <c r="AJ116" s="25" t="s">
        <v>74</v>
      </c>
      <c r="AK116" s="25" t="s">
        <v>74</v>
      </c>
      <c r="AL116" s="25" t="s">
        <v>75</v>
      </c>
      <c r="AM116" s="25" t="s">
        <v>74</v>
      </c>
      <c r="AN116" s="25" t="s">
        <v>75</v>
      </c>
      <c r="AO116" s="25" t="s">
        <v>92</v>
      </c>
      <c r="AP116" s="38">
        <v>48288385</v>
      </c>
      <c r="AQ116" s="6" t="s">
        <v>1314</v>
      </c>
    </row>
    <row r="117" s="5" customFormat="1" ht="96" spans="1:16384">
      <c r="A117" s="13">
        <v>109</v>
      </c>
      <c r="B117" s="32" t="s">
        <v>1315</v>
      </c>
      <c r="C117" s="32" t="s">
        <v>306</v>
      </c>
      <c r="D117" s="32" t="s">
        <v>307</v>
      </c>
      <c r="E117" s="32" t="s">
        <v>1316</v>
      </c>
      <c r="F117" s="32" t="s">
        <v>59</v>
      </c>
      <c r="G117" s="32" t="s">
        <v>1317</v>
      </c>
      <c r="H117" s="13" t="s">
        <v>1318</v>
      </c>
      <c r="I117" s="13" t="s">
        <v>1319</v>
      </c>
      <c r="J117" s="13" t="s">
        <v>634</v>
      </c>
      <c r="K117" s="13" t="s">
        <v>1320</v>
      </c>
      <c r="L117" s="13" t="s">
        <v>569</v>
      </c>
      <c r="M117" s="13" t="s">
        <v>570</v>
      </c>
      <c r="N117" s="13" t="s">
        <v>634</v>
      </c>
      <c r="O117" s="13" t="s">
        <v>1321</v>
      </c>
      <c r="P117" s="13" t="s">
        <v>637</v>
      </c>
      <c r="Q117" s="13" t="s">
        <v>574</v>
      </c>
      <c r="R117" s="13" t="s">
        <v>638</v>
      </c>
      <c r="S117" s="13" t="s">
        <v>108</v>
      </c>
      <c r="T117" s="13" t="s">
        <v>353</v>
      </c>
      <c r="U117" s="13">
        <v>2022</v>
      </c>
      <c r="V117" s="13" t="s">
        <v>73</v>
      </c>
      <c r="W117" s="34">
        <v>44835</v>
      </c>
      <c r="X117" s="13" t="s">
        <v>640</v>
      </c>
      <c r="Y117" s="13">
        <v>12.8422</v>
      </c>
      <c r="Z117" s="13">
        <v>12.8422</v>
      </c>
      <c r="AA117" s="13">
        <v>0</v>
      </c>
      <c r="AB117" s="13">
        <v>0</v>
      </c>
      <c r="AC117" s="13">
        <v>0</v>
      </c>
      <c r="AD117" s="13">
        <v>100</v>
      </c>
      <c r="AE117" s="13">
        <v>10</v>
      </c>
      <c r="AF117" s="13" t="s">
        <v>74</v>
      </c>
      <c r="AG117" s="13" t="s">
        <v>74</v>
      </c>
      <c r="AH117" s="13" t="s">
        <v>74</v>
      </c>
      <c r="AI117" s="13" t="s">
        <v>73</v>
      </c>
      <c r="AJ117" s="13" t="s">
        <v>74</v>
      </c>
      <c r="AK117" s="13" t="s">
        <v>74</v>
      </c>
      <c r="AL117" s="13"/>
      <c r="AM117" s="13" t="s">
        <v>74</v>
      </c>
      <c r="AN117" s="13"/>
      <c r="AO117" s="13" t="s">
        <v>580</v>
      </c>
      <c r="AP117" s="13" t="s">
        <v>581</v>
      </c>
      <c r="AQ117" s="5" t="s">
        <v>1322</v>
      </c>
      <c r="XDY117" s="44"/>
      <c r="XDZ117" s="44"/>
      <c r="XEA117" s="44"/>
      <c r="XEB117" s="44"/>
      <c r="XEC117" s="44"/>
      <c r="XED117" s="44"/>
      <c r="XEE117" s="44"/>
      <c r="XEF117" s="44"/>
      <c r="XEG117" s="44"/>
      <c r="XEH117" s="44"/>
      <c r="XEI117" s="44"/>
      <c r="XEJ117" s="44"/>
      <c r="XEK117" s="44"/>
      <c r="XEL117" s="44"/>
      <c r="XEM117" s="44"/>
      <c r="XEN117" s="44"/>
      <c r="XEO117" s="44"/>
      <c r="XEP117" s="44"/>
      <c r="XEQ117" s="44"/>
      <c r="XER117" s="44"/>
      <c r="XES117" s="44"/>
      <c r="XET117" s="44"/>
      <c r="XEU117" s="44"/>
      <c r="XEV117" s="44"/>
      <c r="XEW117" s="44"/>
      <c r="XEX117" s="44"/>
      <c r="XEY117" s="44"/>
      <c r="XEZ117" s="44"/>
      <c r="XFA117" s="44"/>
      <c r="XFB117" s="44"/>
      <c r="XFC117" s="44"/>
      <c r="XFD117" s="44"/>
    </row>
    <row r="118" ht="57.6" spans="1:43">
      <c r="A118" s="13">
        <v>110</v>
      </c>
      <c r="B118" s="13" t="s">
        <v>1323</v>
      </c>
      <c r="C118" s="13" t="s">
        <v>1324</v>
      </c>
      <c r="D118" s="13" t="s">
        <v>1325</v>
      </c>
      <c r="E118" s="13" t="s">
        <v>1326</v>
      </c>
      <c r="F118" s="13" t="s">
        <v>59</v>
      </c>
      <c r="G118" s="13" t="s">
        <v>60</v>
      </c>
      <c r="H118" s="13" t="s">
        <v>1327</v>
      </c>
      <c r="I118" s="13" t="s">
        <v>1328</v>
      </c>
      <c r="J118" s="13" t="s">
        <v>1327</v>
      </c>
      <c r="K118" s="13" t="s">
        <v>1329</v>
      </c>
      <c r="L118" s="13" t="s">
        <v>65</v>
      </c>
      <c r="M118" s="13" t="s">
        <v>145</v>
      </c>
      <c r="N118" s="13" t="s">
        <v>1330</v>
      </c>
      <c r="O118" s="13" t="s">
        <v>1331</v>
      </c>
      <c r="P118" s="13" t="s">
        <v>1329</v>
      </c>
      <c r="Q118" s="13" t="s">
        <v>1332</v>
      </c>
      <c r="R118" s="13" t="s">
        <v>1333</v>
      </c>
      <c r="S118" s="13" t="s">
        <v>108</v>
      </c>
      <c r="T118" s="13" t="s">
        <v>108</v>
      </c>
      <c r="U118" s="13">
        <v>2022</v>
      </c>
      <c r="V118" s="13" t="s">
        <v>73</v>
      </c>
      <c r="W118" s="13">
        <v>2022.11</v>
      </c>
      <c r="X118" s="13">
        <v>2022.12</v>
      </c>
      <c r="Y118" s="13">
        <v>26.32</v>
      </c>
      <c r="Z118" s="13">
        <v>26.32</v>
      </c>
      <c r="AA118" s="13">
        <v>0</v>
      </c>
      <c r="AB118" s="13">
        <v>0</v>
      </c>
      <c r="AC118" s="13">
        <v>0</v>
      </c>
      <c r="AD118" s="13">
        <v>1000</v>
      </c>
      <c r="AE118" s="13">
        <v>1000</v>
      </c>
      <c r="AF118" s="13" t="s">
        <v>74</v>
      </c>
      <c r="AG118" s="13" t="s">
        <v>74</v>
      </c>
      <c r="AH118" s="13" t="s">
        <v>73</v>
      </c>
      <c r="AI118" s="13" t="s">
        <v>74</v>
      </c>
      <c r="AJ118" s="13" t="s">
        <v>74</v>
      </c>
      <c r="AK118" s="13" t="s">
        <v>74</v>
      </c>
      <c r="AL118" s="13" t="s">
        <v>75</v>
      </c>
      <c r="AM118" s="13" t="s">
        <v>74</v>
      </c>
      <c r="AN118" s="13" t="s">
        <v>75</v>
      </c>
      <c r="AO118" s="13" t="s">
        <v>92</v>
      </c>
      <c r="AP118" s="14">
        <v>48288385</v>
      </c>
      <c r="AQ118" s="6" t="s">
        <v>1322</v>
      </c>
    </row>
  </sheetData>
  <autoFilter xmlns:etc="http://www.wps.cn/officeDocument/2017/etCustomData" ref="A7:XDX118" etc:filterBottomFollowUsedRange="0">
    <extLst/>
  </autoFilter>
  <mergeCells count="55">
    <mergeCell ref="A1:C1"/>
    <mergeCell ref="A2:AP2"/>
    <mergeCell ref="J3:R3"/>
    <mergeCell ref="S3:T3"/>
    <mergeCell ref="W3:X3"/>
    <mergeCell ref="Y3:AC3"/>
    <mergeCell ref="AD3:AE3"/>
    <mergeCell ref="AH3:AI3"/>
    <mergeCell ref="AK3:AL3"/>
    <mergeCell ref="AM3:AN3"/>
    <mergeCell ref="K4:N4"/>
    <mergeCell ref="O4:Q4"/>
    <mergeCell ref="Z4:AB4"/>
    <mergeCell ref="A3:A7"/>
    <mergeCell ref="B3:B7"/>
    <mergeCell ref="C3:C7"/>
    <mergeCell ref="D3:D7"/>
    <mergeCell ref="E3:E7"/>
    <mergeCell ref="F3:F7"/>
    <mergeCell ref="G3:G7"/>
    <mergeCell ref="H3:H7"/>
    <mergeCell ref="I3:I7"/>
    <mergeCell ref="J4:J7"/>
    <mergeCell ref="K6:K7"/>
    <mergeCell ref="L6:L7"/>
    <mergeCell ref="M6:M7"/>
    <mergeCell ref="N6:N7"/>
    <mergeCell ref="O6:O7"/>
    <mergeCell ref="P6:P7"/>
    <mergeCell ref="Q6:Q7"/>
    <mergeCell ref="R4:R7"/>
    <mergeCell ref="S4:S7"/>
    <mergeCell ref="T4:T7"/>
    <mergeCell ref="U3:U7"/>
    <mergeCell ref="V3:V7"/>
    <mergeCell ref="W4:W7"/>
    <mergeCell ref="X4:X7"/>
    <mergeCell ref="Y4:Y7"/>
    <mergeCell ref="Z6:Z7"/>
    <mergeCell ref="AA6:AA7"/>
    <mergeCell ref="AB6:AB7"/>
    <mergeCell ref="AC4:AC7"/>
    <mergeCell ref="AD4:AD7"/>
    <mergeCell ref="AE4:AE7"/>
    <mergeCell ref="AF3:AF7"/>
    <mergeCell ref="AG3:AG7"/>
    <mergeCell ref="AH4:AH7"/>
    <mergeCell ref="AI4:AI7"/>
    <mergeCell ref="AJ3:AJ7"/>
    <mergeCell ref="AK4:AK7"/>
    <mergeCell ref="AL4:AL7"/>
    <mergeCell ref="AM4:AM7"/>
    <mergeCell ref="AN4:AN7"/>
    <mergeCell ref="AO3:AO7"/>
    <mergeCell ref="AP3:AP7"/>
  </mergeCells>
  <dataValidations count="6">
    <dataValidation type="list" allowBlank="1" showInputMessage="1" showErrorMessage="1" sqref="C22 C69 C77 C99 C110 C112 C58:C62 C64:C67 C107:C108">
      <formula1>项目类型</formula1>
    </dataValidation>
    <dataValidation allowBlank="1" showInputMessage="1" showErrorMessage="1" sqref="E22"/>
    <dataValidation type="list" allowBlank="1" showInputMessage="1" showErrorMessage="1" sqref="D69 D60:D62 D64:D67">
      <formula1>INDIRECT(C60)</formula1>
    </dataValidation>
    <dataValidation type="list" allowBlank="1" showInputMessage="1" showErrorMessage="1" sqref="D77">
      <formula1>INDIRECT($C65261)</formula1>
    </dataValidation>
    <dataValidation type="list" allowBlank="1" showInputMessage="1" showErrorMessage="1" sqref="D100 D116">
      <formula1>INDIRECT($C100)</formula1>
    </dataValidation>
    <dataValidation type="list" allowBlank="1" showInputMessage="1" showErrorMessage="1" sqref="C116">
      <formula1>"产业项目,金融扶贫,就业扶贫,公益性岗位,教育扶贫,危房改造,生活条件改善,综合保障性扶贫,村基础设施,村公共服务,项目管理费"</formula1>
    </dataValidation>
  </dataValidations>
  <printOptions horizontalCentered="1" verticalCentered="1"/>
  <pageMargins left="0.15625" right="0.15625" top="0.590277777777778" bottom="0.55" header="0.511805555555556" footer="0.511805555555556"/>
  <pageSetup paperSize="8" scale="6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2019-07-14T17:46:00Z</dcterms:created>
  <dcterms:modified xsi:type="dcterms:W3CDTF">2025-01-16T07:43:18Z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bf320fd256e9437aaf5dde0ac13d7e5b</vt:lpwstr>
  </property>
</Properties>
</file>