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附件2" sheetId="1" r:id="rId1"/>
    <sheet name="Sheet3" sheetId="2" r:id="rId2"/>
  </sheets>
  <definedNames>
    <definedName name="_xlnm._FilterDatabase" localSheetId="0" hidden="1">'附件2'!$A$1:$N$33</definedName>
  </definedNames>
  <calcPr fullCalcOnLoad="1"/>
</workbook>
</file>

<file path=xl/sharedStrings.xml><?xml version="1.0" encoding="utf-8"?>
<sst xmlns="http://schemas.openxmlformats.org/spreadsheetml/2006/main" count="163" uniqueCount="99">
  <si>
    <t>附件</t>
  </si>
  <si>
    <t>万盛经开区2023年各级财政衔接推进乡村振兴补助资金（第二批）结余及安排情况表</t>
  </si>
  <si>
    <t>单位：元</t>
  </si>
  <si>
    <t>收回情况</t>
  </si>
  <si>
    <t>分配情况</t>
  </si>
  <si>
    <t>序号</t>
  </si>
  <si>
    <t>项目实施单位</t>
  </si>
  <si>
    <t>资金来源</t>
  </si>
  <si>
    <t>项目名称</t>
  </si>
  <si>
    <t>结余额度</t>
  </si>
  <si>
    <t>结余原因</t>
  </si>
  <si>
    <t>备注</t>
  </si>
  <si>
    <t>金额</t>
  </si>
  <si>
    <t>项目实施内容</t>
  </si>
  <si>
    <t>绩效目标</t>
  </si>
  <si>
    <t>万东镇人民政府</t>
  </si>
  <si>
    <t>渝财农〔2022〕131号</t>
  </si>
  <si>
    <t>万盛经开区万东镇2023年五和村梨树管护项目</t>
  </si>
  <si>
    <t>项目实施结余</t>
  </si>
  <si>
    <t>各镇人民政府</t>
  </si>
  <si>
    <r>
      <t>万盛经开区</t>
    </r>
    <r>
      <rPr>
        <sz val="11"/>
        <rFont val="Times New Roman"/>
        <family val="1"/>
      </rPr>
      <t>2023</t>
    </r>
    <r>
      <rPr>
        <sz val="11"/>
        <rFont val="方正仿宋_GBK"/>
        <family val="4"/>
      </rPr>
      <t>年衔接资金公益性岗位项目</t>
    </r>
  </si>
  <si>
    <r>
      <t>参照各镇申报情况，针对衔接资金公益性岗位</t>
    </r>
    <r>
      <rPr>
        <sz val="11"/>
        <rFont val="Times New Roman"/>
        <family val="1"/>
      </rPr>
      <t>638</t>
    </r>
    <r>
      <rPr>
        <sz val="11"/>
        <rFont val="方正仿宋_GBK"/>
        <family val="4"/>
      </rPr>
      <t>名，根据新政策，</t>
    </r>
    <r>
      <rPr>
        <sz val="11"/>
        <rFont val="Times New Roman"/>
        <family val="1"/>
      </rPr>
      <t>11-12</t>
    </r>
    <r>
      <rPr>
        <sz val="11"/>
        <rFont val="方正仿宋_GBK"/>
        <family val="4"/>
      </rPr>
      <t>月，月补助调整为</t>
    </r>
    <r>
      <rPr>
        <sz val="11"/>
        <rFont val="Times New Roman"/>
        <family val="1"/>
      </rPr>
      <t>500</t>
    </r>
    <r>
      <rPr>
        <sz val="11"/>
        <rFont val="方正仿宋_GBK"/>
        <family val="4"/>
      </rPr>
      <t>元</t>
    </r>
    <r>
      <rPr>
        <sz val="11"/>
        <rFont val="Times New Roman"/>
        <family val="1"/>
      </rPr>
      <t>/</t>
    </r>
    <r>
      <rPr>
        <sz val="11"/>
        <rFont val="方正仿宋_GBK"/>
        <family val="4"/>
      </rPr>
      <t>月，资金安排为</t>
    </r>
    <r>
      <rPr>
        <sz val="11"/>
        <rFont val="Times New Roman"/>
        <family val="1"/>
      </rPr>
      <t>2023</t>
    </r>
    <r>
      <rPr>
        <sz val="11"/>
        <rFont val="方正仿宋_GBK"/>
        <family val="4"/>
      </rPr>
      <t>年</t>
    </r>
    <r>
      <rPr>
        <sz val="11"/>
        <rFont val="Times New Roman"/>
        <family val="1"/>
      </rPr>
      <t>11-12</t>
    </r>
    <r>
      <rPr>
        <sz val="11"/>
        <rFont val="方正仿宋_GBK"/>
        <family val="4"/>
      </rPr>
      <t>月，11月新增3名公益性岗位安排资金3</t>
    </r>
    <r>
      <rPr>
        <sz val="11"/>
        <rFont val="Times New Roman"/>
        <family val="1"/>
      </rPr>
      <t>000</t>
    </r>
    <r>
      <rPr>
        <sz val="11"/>
        <rFont val="方正仿宋_GBK"/>
        <family val="4"/>
      </rPr>
      <t>元。</t>
    </r>
  </si>
  <si>
    <t>641名脱贫户通过衔接资金公益性岗位就业，增加脱贫户收入。</t>
  </si>
  <si>
    <t>中央资金</t>
  </si>
  <si>
    <t>万盛经开区2023年万东镇现代山地特色种植项目</t>
  </si>
  <si>
    <t>南桐镇人民政府</t>
  </si>
  <si>
    <t>万盛经开区2023年南桐镇岩门村食用菌种植基地建设项目</t>
  </si>
  <si>
    <t>石林镇人民政府</t>
  </si>
  <si>
    <t>万盛经开区2023年石林镇农林村龙背-龙洞坪社高粱产业发展项目</t>
  </si>
  <si>
    <t>万盛经开区2023年南桐镇脱贫村产业发展项目</t>
  </si>
  <si>
    <t>青年镇人民政府</t>
  </si>
  <si>
    <t>万盛经开区青年镇2023年更古村肉牛养殖产业发展项目</t>
  </si>
  <si>
    <t>新增平整养牛场1940平方米，地面硬化1730平方米，牛场围栏210米，购买精饲料罐（粉碎机）一台。</t>
  </si>
  <si>
    <t>解决3人就业，进一步巩固提升群众的就业和生活条件。</t>
  </si>
  <si>
    <t>万盛经开区2023年石林镇庙坝村脱贫村产业发展项目</t>
  </si>
  <si>
    <t>万盛经开区2023年石林镇星台村通湾社高粱油菜轮种项目</t>
  </si>
  <si>
    <t>小计</t>
  </si>
  <si>
    <t>丛林镇人民政府</t>
  </si>
  <si>
    <t>渝财农〔2022〕146号</t>
  </si>
  <si>
    <r>
      <t>万盛经开区</t>
    </r>
    <r>
      <rPr>
        <sz val="11"/>
        <rFont val="Times New Roman"/>
        <family val="1"/>
      </rPr>
      <t>2023</t>
    </r>
    <r>
      <rPr>
        <sz val="11"/>
        <rFont val="方正仿宋_GBK"/>
        <family val="4"/>
      </rPr>
      <t>年年产</t>
    </r>
    <r>
      <rPr>
        <sz val="11"/>
        <rFont val="Times New Roman"/>
        <family val="1"/>
      </rPr>
      <t>500</t>
    </r>
    <r>
      <rPr>
        <sz val="11"/>
        <rFont val="方正仿宋_GBK"/>
        <family val="4"/>
      </rPr>
      <t>万棒食用菌良种繁育中心生产设备配套项目</t>
    </r>
  </si>
  <si>
    <t>项目招投标结余</t>
  </si>
  <si>
    <t>参照各镇申报情况，针对衔接资金公益性岗位638名，根据新政策，11-12月，月补助调整为500元/月，资金安排为2023年11-12月，11月新增3名公益性岗位安排资金3000元。</t>
  </si>
  <si>
    <t>市级资金</t>
  </si>
  <si>
    <t>万盛经开区农林局</t>
  </si>
  <si>
    <t>万盛经开区2023年农业品牌创建项目</t>
  </si>
  <si>
    <t>万盛经开区人社局</t>
  </si>
  <si>
    <t>万盛经开区2023年脱贫人口跨省就业支持项目</t>
  </si>
  <si>
    <t>万盛经开区水利局</t>
  </si>
  <si>
    <t>渝财农〔2022〕137号</t>
  </si>
  <si>
    <t>万盛经开区2023年金桥镇金子山水厂改扩建及管网联通工程</t>
  </si>
  <si>
    <t>万盛经开区教育局</t>
  </si>
  <si>
    <t>区级资金</t>
  </si>
  <si>
    <t>万盛经开区2023年脱贫大学生教育资助</t>
  </si>
  <si>
    <r>
      <t>市资助中心退回</t>
    </r>
    <r>
      <rPr>
        <sz val="10"/>
        <rFont val="Times New Roman"/>
        <family val="1"/>
      </rPr>
      <t>15791.24</t>
    </r>
    <r>
      <rPr>
        <sz val="10"/>
        <rFont val="方正仿宋_GBK"/>
        <family val="4"/>
      </rPr>
      <t>元，区级收回</t>
    </r>
    <r>
      <rPr>
        <sz val="10"/>
        <rFont val="Times New Roman"/>
        <family val="1"/>
      </rPr>
      <t>1</t>
    </r>
    <r>
      <rPr>
        <sz val="10"/>
        <rFont val="方正仿宋_GBK"/>
        <family val="4"/>
      </rPr>
      <t>万元。</t>
    </r>
  </si>
  <si>
    <t>金桥镇人民政府</t>
  </si>
  <si>
    <t>万盛经开区金桥镇2023年恒温大棚食用菌项目</t>
  </si>
  <si>
    <t>石林镇石鼓村羊肚菌种植项目</t>
  </si>
  <si>
    <r>
      <t>新增调整内容为羊肚菌种植项目基础设施建设部分，主要建设内容为：1.修复蓄水池200m</t>
    </r>
    <r>
      <rPr>
        <sz val="11"/>
        <rFont val="宋体"/>
        <family val="0"/>
      </rPr>
      <t>³</t>
    </r>
    <r>
      <rPr>
        <sz val="11"/>
        <rFont val="方正仿宋_GBK"/>
        <family val="4"/>
      </rPr>
      <t>；2.新增泥结石路3m宽402m</t>
    </r>
  </si>
  <si>
    <t>该项目为村集体经济项目，预计可增加村集体收入约10万元。通过项目的实施可提供20余个季节性就业岗位，带动农户增收10万余元。通过项目可带动当地务工及土地出租，受益群众13户50人，其中脱贫群众5人。</t>
  </si>
  <si>
    <t>万盛经开区商务局</t>
  </si>
  <si>
    <t>万盛经开区2023年消费帮扶系列项目</t>
  </si>
  <si>
    <r>
      <t>万盛经开区</t>
    </r>
    <r>
      <rPr>
        <sz val="11"/>
        <rFont val="Times New Roman"/>
        <family val="1"/>
      </rPr>
      <t>2023</t>
    </r>
    <r>
      <rPr>
        <sz val="11"/>
        <rFont val="方正仿宋_GBK"/>
        <family val="4"/>
      </rPr>
      <t>年石林镇星台村顶通路村民聚居地片区入户道路建设项目</t>
    </r>
  </si>
  <si>
    <r>
      <t>增加硬化入户路</t>
    </r>
    <r>
      <rPr>
        <sz val="11"/>
        <rFont val="Times New Roman"/>
        <family val="1"/>
      </rPr>
      <t>132</t>
    </r>
    <r>
      <rPr>
        <sz val="11"/>
        <rFont val="方正仿宋_GBK"/>
        <family val="4"/>
      </rPr>
      <t>米，C25混凝土硬化，宽3.0m，厚0.15m。</t>
    </r>
  </si>
  <si>
    <r>
      <t>该项目的实施将解决周边</t>
    </r>
    <r>
      <rPr>
        <sz val="11"/>
        <rFont val="Times New Roman"/>
        <family val="1"/>
      </rPr>
      <t>39</t>
    </r>
    <r>
      <rPr>
        <sz val="11"/>
        <rFont val="方正仿宋_GBK"/>
        <family val="4"/>
      </rPr>
      <t>户</t>
    </r>
    <r>
      <rPr>
        <sz val="11"/>
        <rFont val="Times New Roman"/>
        <family val="1"/>
      </rPr>
      <t>134</t>
    </r>
    <r>
      <rPr>
        <sz val="11"/>
        <rFont val="方正仿宋_GBK"/>
        <family val="4"/>
      </rPr>
      <t>人出行安全，可以较大改善农户出行条件</t>
    </r>
  </si>
  <si>
    <t>万盛经开区2023年石林镇星台村农业生产基础设施建设项目</t>
  </si>
  <si>
    <t>增加硬化产业道路37米，C25混凝土硬化，宽3.0m，厚0.15m。（新增37米道路按原招标单价计算，预算为9612.6元，该项目招投标结余3453元，故下达资金为6159.6）</t>
  </si>
  <si>
    <r>
      <t>该项目的实施将方便</t>
    </r>
    <r>
      <rPr>
        <sz val="11"/>
        <rFont val="Times New Roman"/>
        <family val="1"/>
      </rPr>
      <t>300</t>
    </r>
    <r>
      <rPr>
        <sz val="11"/>
        <rFont val="方正仿宋_GBK"/>
        <family val="4"/>
      </rPr>
      <t>亩高粱产业园生产，惠及</t>
    </r>
    <r>
      <rPr>
        <sz val="11"/>
        <rFont val="Times New Roman"/>
        <family val="1"/>
      </rPr>
      <t>50</t>
    </r>
    <r>
      <rPr>
        <sz val="11"/>
        <rFont val="方正仿宋_GBK"/>
        <family val="4"/>
      </rPr>
      <t>户农户</t>
    </r>
    <r>
      <rPr>
        <sz val="11"/>
        <rFont val="Times New Roman"/>
        <family val="1"/>
      </rPr>
      <t>173</t>
    </r>
    <r>
      <rPr>
        <sz val="11"/>
        <rFont val="方正仿宋_GBK"/>
        <family val="4"/>
      </rPr>
      <t>人。增加</t>
    </r>
    <r>
      <rPr>
        <sz val="11"/>
        <rFont val="Times New Roman"/>
        <family val="1"/>
      </rPr>
      <t>6</t>
    </r>
    <r>
      <rPr>
        <sz val="11"/>
        <rFont val="方正仿宋_GBK"/>
        <family val="4"/>
      </rPr>
      <t>个合作社农户农用机械错车道，惠及</t>
    </r>
    <r>
      <rPr>
        <sz val="11"/>
        <rFont val="Times New Roman"/>
        <family val="1"/>
      </rPr>
      <t>367</t>
    </r>
    <r>
      <rPr>
        <sz val="11"/>
        <rFont val="方正仿宋_GBK"/>
        <family val="4"/>
      </rPr>
      <t>户农户</t>
    </r>
    <r>
      <rPr>
        <sz val="11"/>
        <rFont val="Times New Roman"/>
        <family val="1"/>
      </rPr>
      <t>1327</t>
    </r>
    <r>
      <rPr>
        <sz val="11"/>
        <rFont val="方正仿宋_GBK"/>
        <family val="4"/>
      </rPr>
      <t>人农业生产。</t>
    </r>
  </si>
  <si>
    <t>万盛经开区2023年石林镇庙坝村入户路改造项目</t>
  </si>
  <si>
    <t>万盛经开区2023年石林镇星台村石青路村民聚居地片区入户道路建设项目</t>
  </si>
  <si>
    <t>增加硬化入户路37米，C25混凝土硬化，宽3.0m，厚0.15m。（新增37米道路按原招标单价计算，预算为9675.5元，该项目招投标结余3797元，故下达资金为5878.5）</t>
  </si>
  <si>
    <r>
      <t>该项目的实施将解决周边</t>
    </r>
    <r>
      <rPr>
        <sz val="11"/>
        <rFont val="Times New Roman"/>
        <family val="1"/>
      </rPr>
      <t>45</t>
    </r>
    <r>
      <rPr>
        <sz val="11"/>
        <rFont val="方正仿宋_GBK"/>
        <family val="4"/>
      </rPr>
      <t>户</t>
    </r>
    <r>
      <rPr>
        <sz val="11"/>
        <rFont val="Times New Roman"/>
        <family val="1"/>
      </rPr>
      <t>145</t>
    </r>
    <r>
      <rPr>
        <sz val="11"/>
        <rFont val="方正仿宋_GBK"/>
        <family val="4"/>
      </rPr>
      <t>人出行安全，可以较大改善农户出行条件</t>
    </r>
  </si>
  <si>
    <t>万盛经开区蔬菜连作病害防控研究项目</t>
  </si>
  <si>
    <t>项目未达实施条件</t>
  </si>
  <si>
    <t>金桥镇退回30000元</t>
  </si>
  <si>
    <t>万盛经开区金桥镇2024年马头桥村巨菌草种植及管护项目</t>
  </si>
  <si>
    <t>金桥镇退回100000元</t>
  </si>
  <si>
    <r>
      <t>万盛经开区</t>
    </r>
    <r>
      <rPr>
        <sz val="11"/>
        <rFont val="Times New Roman"/>
        <family val="1"/>
      </rPr>
      <t>2023</t>
    </r>
    <r>
      <rPr>
        <sz val="11"/>
        <rFont val="方正仿宋_GBK"/>
        <family val="4"/>
      </rPr>
      <t>年脱贫户医疗养老保险补助项目</t>
    </r>
  </si>
  <si>
    <t>事后资助参保68人次，资助标准为50元的有26人次（2023年7月前自主参保）、640元的有14人次（2023年7月后自主参保（已资助50元））、690元的有 24人次（2023年7月后自主参保）、710元的有4人次（2022年参保）。共计需要29660元，原有资金14970元，本次新增14690元。</t>
  </si>
  <si>
    <t>减少68人脱贫户支出50-710元，提高脱贫户医疗保障，群众满意度为98%以上。</t>
  </si>
  <si>
    <t>丛林镇镇人民政府</t>
  </si>
  <si>
    <t>万盛经开区2023年丛林镇实用技术培训项目</t>
  </si>
  <si>
    <r>
      <t>丛林镇退回</t>
    </r>
    <r>
      <rPr>
        <sz val="10"/>
        <rFont val="Times New Roman"/>
        <family val="1"/>
      </rPr>
      <t>500</t>
    </r>
    <r>
      <rPr>
        <sz val="10"/>
        <rFont val="宋体"/>
        <family val="0"/>
      </rPr>
      <t>元</t>
    </r>
  </si>
  <si>
    <t>万盛经开区乡村振兴局</t>
  </si>
  <si>
    <r>
      <t>万盛经开区</t>
    </r>
    <r>
      <rPr>
        <sz val="11"/>
        <rFont val="Times New Roman"/>
        <family val="1"/>
      </rPr>
      <t>2023</t>
    </r>
    <r>
      <rPr>
        <sz val="11"/>
        <rFont val="方正仿宋_GBK"/>
        <family val="4"/>
      </rPr>
      <t>年雨露计划补助项目</t>
    </r>
  </si>
  <si>
    <t>对秋季学期脱贫户和监测对象户中有215名接受中高等职业教育的，按照每生1500元发放补助。（补足安排不足部分）</t>
  </si>
  <si>
    <t>覆盖脱贫户和监测对象户家庭的子女接受中高职职业教育的，按照每生每学期1500元的标准发放补助。</t>
  </si>
  <si>
    <t>关坝镇人民政府</t>
  </si>
  <si>
    <t>万盛经开区关坝镇2023年种植基地项目</t>
  </si>
  <si>
    <r>
      <t>万盛经开区</t>
    </r>
    <r>
      <rPr>
        <sz val="11"/>
        <rFont val="Times New Roman"/>
        <family val="1"/>
      </rPr>
      <t>2023</t>
    </r>
    <r>
      <rPr>
        <sz val="11"/>
        <rFont val="方正仿宋_GBK"/>
        <family val="4"/>
      </rPr>
      <t>年度脱贫人口小额信贷贴息</t>
    </r>
  </si>
  <si>
    <t>对脱贫人口小额信贷贴息补助资金按照银行同期贷款基准利率进行贴息，涉及脱贫户70余户（补足安排不足部分）</t>
  </si>
  <si>
    <r>
      <t>项目按照银行同期贷款基准利率对</t>
    </r>
    <r>
      <rPr>
        <sz val="11"/>
        <rFont val="Times New Roman"/>
        <family val="1"/>
      </rPr>
      <t>70</t>
    </r>
    <r>
      <rPr>
        <sz val="11"/>
        <rFont val="方正仿宋_GBK"/>
        <family val="4"/>
      </rPr>
      <t>余户脱贫户进行贴息，受益人口约350人。</t>
    </r>
  </si>
  <si>
    <t>万盛经开区2023年乡村振兴业务培训项目</t>
  </si>
  <si>
    <t>项目管理费</t>
  </si>
  <si>
    <t>项目前期准备、过程实施、后期验收、结算审计等符合资金管理规定的开支</t>
  </si>
  <si>
    <t>项目前期准备、过程实施、后期验收、结算审计等符合扶贫资金管理规定的开支</t>
  </si>
  <si>
    <t>万盛经开区2023年政策性农业保险补贴</t>
  </si>
  <si>
    <t>对全区农户参加猕猴桃、水稻、玉米等农业保险进行政策性补贴。（补足前期安排不足部分）</t>
  </si>
  <si>
    <t>通过农业保险补贴项目，提高全区产业风险抵御能力，减轻农户因灾害带来的损失，防止规模性返贫。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</si>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</sst>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name val="方正仿宋_GBK"/>
      <family val="4"/>
    </font>
    <font>
      <sz val="12"/>
      <name val="方正黑体_GBK"/>
      <family val="4"/>
    </font>
    <font>
      <sz val="20"/>
      <name val="方正小标宋_GBK"/>
      <family val="4"/>
    </font>
    <font>
      <sz val="11"/>
      <color indexed="63"/>
      <name val="宋体"/>
      <family val="0"/>
    </font>
    <font>
      <sz val="16"/>
      <name val="方正小标宋_GBK"/>
      <family val="4"/>
    </font>
    <font>
      <sz val="11"/>
      <name val="方正黑体_GBK"/>
      <family val="4"/>
    </font>
    <font>
      <sz val="11"/>
      <name val="Times New Roman"/>
      <family val="1"/>
    </font>
    <font>
      <sz val="11"/>
      <name val="方正仿宋_GBK"/>
      <family val="4"/>
    </font>
    <font>
      <b/>
      <sz val="11"/>
      <name val="方正仿宋_GBK"/>
      <family val="4"/>
    </font>
    <font>
      <b/>
      <sz val="11"/>
      <name val="Times New Roman"/>
      <family val="1"/>
    </font>
    <font>
      <b/>
      <sz val="11"/>
      <name val="宋体"/>
      <family val="0"/>
    </font>
    <font>
      <sz val="10"/>
      <name val="方正仿宋_GBK"/>
      <family val="4"/>
    </font>
    <font>
      <sz val="10"/>
      <name val="Times New Roman"/>
      <family val="1"/>
    </font>
    <font>
      <sz val="12"/>
      <name val="Times New Roman"/>
      <family val="1"/>
    </font>
    <font>
      <sz val="12"/>
      <color indexed="63"/>
      <name val="方正仿宋_GBK"/>
      <family val="4"/>
    </font>
    <font>
      <sz val="11"/>
      <color indexed="9"/>
      <name val="宋体"/>
      <family val="0"/>
    </font>
    <font>
      <sz val="11"/>
      <color indexed="19"/>
      <name val="宋体"/>
      <family val="0"/>
    </font>
    <font>
      <b/>
      <sz val="11"/>
      <color indexed="9"/>
      <name val="宋体"/>
      <family val="0"/>
    </font>
    <font>
      <b/>
      <sz val="13"/>
      <color indexed="54"/>
      <name val="宋体"/>
      <family val="0"/>
    </font>
    <font>
      <u val="single"/>
      <sz val="11"/>
      <color indexed="12"/>
      <name val="宋体"/>
      <family val="0"/>
    </font>
    <font>
      <b/>
      <sz val="11"/>
      <color indexed="54"/>
      <name val="宋体"/>
      <family val="0"/>
    </font>
    <font>
      <b/>
      <sz val="18"/>
      <color indexed="54"/>
      <name val="宋体"/>
      <family val="0"/>
    </font>
    <font>
      <sz val="11"/>
      <color indexed="8"/>
      <name val="宋体"/>
      <family val="0"/>
    </font>
    <font>
      <sz val="11"/>
      <color indexed="17"/>
      <name val="宋体"/>
      <family val="0"/>
    </font>
    <font>
      <sz val="11"/>
      <color indexed="53"/>
      <name val="宋体"/>
      <family val="0"/>
    </font>
    <font>
      <sz val="11"/>
      <color indexed="16"/>
      <name val="宋体"/>
      <family val="0"/>
    </font>
    <font>
      <b/>
      <sz val="11"/>
      <color indexed="53"/>
      <name val="宋体"/>
      <family val="0"/>
    </font>
    <font>
      <b/>
      <sz val="15"/>
      <color indexed="54"/>
      <name val="宋体"/>
      <family val="0"/>
    </font>
    <font>
      <u val="single"/>
      <sz val="11"/>
      <color indexed="20"/>
      <name val="宋体"/>
      <family val="0"/>
    </font>
    <font>
      <sz val="11"/>
      <color indexed="10"/>
      <name val="宋体"/>
      <family val="0"/>
    </font>
    <font>
      <b/>
      <sz val="11"/>
      <color indexed="63"/>
      <name val="宋体"/>
      <family val="0"/>
    </font>
    <font>
      <i/>
      <sz val="11"/>
      <color indexed="23"/>
      <name val="宋体"/>
      <family val="0"/>
    </font>
    <font>
      <b/>
      <sz val="11"/>
      <color indexed="8"/>
      <name val="宋体"/>
      <family val="0"/>
    </font>
    <font>
      <sz val="11"/>
      <color indexed="62"/>
      <name val="宋体"/>
      <family val="0"/>
    </font>
    <font>
      <sz val="11"/>
      <name val="宋体"/>
      <family val="0"/>
    </font>
    <font>
      <sz val="10"/>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3" fillId="3"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0" fontId="28" fillId="0" borderId="2" applyNumberFormat="0" applyFill="0" applyAlignment="0" applyProtection="0"/>
    <xf numFmtId="0" fontId="19" fillId="0" borderId="2" applyNumberFormat="0" applyFill="0" applyAlignment="0" applyProtection="0"/>
    <xf numFmtId="0" fontId="21" fillId="0" borderId="3" applyNumberFormat="0" applyFill="0" applyAlignment="0" applyProtection="0"/>
    <xf numFmtId="0" fontId="16" fillId="5" borderId="0" applyNumberFormat="0" applyBorder="0" applyAlignment="0" applyProtection="0"/>
    <xf numFmtId="0" fontId="34" fillId="4" borderId="4" applyNumberFormat="0" applyAlignment="0" applyProtection="0"/>
    <xf numFmtId="0" fontId="23" fillId="6" borderId="0" applyNumberFormat="0" applyBorder="0" applyAlignment="0" applyProtection="0"/>
    <xf numFmtId="0" fontId="31" fillId="6" borderId="5" applyNumberFormat="0" applyAlignment="0" applyProtection="0"/>
    <xf numFmtId="0" fontId="16" fillId="4" borderId="0" applyNumberFormat="0" applyBorder="0" applyAlignment="0" applyProtection="0"/>
    <xf numFmtId="0" fontId="27" fillId="6" borderId="4" applyNumberFormat="0" applyAlignment="0" applyProtection="0"/>
    <xf numFmtId="0" fontId="18" fillId="7" borderId="6" applyNumberFormat="0" applyAlignment="0" applyProtection="0"/>
    <xf numFmtId="0" fontId="25" fillId="0" borderId="7" applyNumberFormat="0" applyFill="0" applyAlignment="0" applyProtection="0"/>
    <xf numFmtId="0" fontId="16" fillId="8" borderId="0" applyNumberFormat="0" applyBorder="0" applyAlignment="0" applyProtection="0"/>
    <xf numFmtId="0" fontId="23" fillId="9" borderId="0" applyNumberFormat="0" applyBorder="0" applyAlignment="0" applyProtection="0"/>
    <xf numFmtId="0" fontId="33" fillId="0" borderId="8" applyNumberFormat="0" applyFill="0" applyAlignment="0" applyProtection="0"/>
    <xf numFmtId="0" fontId="24" fillId="9" borderId="0" applyNumberFormat="0" applyBorder="0" applyAlignment="0" applyProtection="0"/>
    <xf numFmtId="0" fontId="26" fillId="10" borderId="0" applyNumberFormat="0" applyBorder="0" applyAlignment="0" applyProtection="0"/>
    <xf numFmtId="0" fontId="23"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23" fillId="3" borderId="0" applyNumberFormat="0" applyBorder="0" applyAlignment="0" applyProtection="0"/>
    <xf numFmtId="0" fontId="23" fillId="12" borderId="0" applyNumberFormat="0" applyBorder="0" applyAlignment="0" applyProtection="0"/>
    <xf numFmtId="0" fontId="16" fillId="16" borderId="0" applyNumberFormat="0" applyBorder="0" applyAlignment="0" applyProtection="0"/>
    <xf numFmtId="0" fontId="23" fillId="14"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3" fillId="11" borderId="0" applyNumberFormat="0" applyBorder="0" applyAlignment="0" applyProtection="0"/>
    <xf numFmtId="0" fontId="16" fillId="11" borderId="0" applyNumberFormat="0" applyBorder="0" applyAlignment="0" applyProtection="0"/>
  </cellStyleXfs>
  <cellXfs count="47">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4"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alignment horizontal="justify" vertical="center" wrapText="1"/>
    </xf>
    <xf numFmtId="4" fontId="4"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9" xfId="0" applyFont="1" applyBorder="1" applyAlignment="1">
      <alignment horizontal="center" vertical="center" wrapText="1"/>
    </xf>
    <xf numFmtId="4" fontId="6"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4" fontId="7" fillId="0" borderId="9" xfId="0" applyNumberFormat="1" applyFont="1" applyFill="1" applyBorder="1" applyAlignment="1">
      <alignment horizontal="center" vertical="center"/>
    </xf>
    <xf numFmtId="0" fontId="9" fillId="0" borderId="9" xfId="0" applyFont="1" applyBorder="1" applyAlignment="1">
      <alignment horizontal="center" vertical="center" wrapText="1"/>
    </xf>
    <xf numFmtId="4" fontId="10" fillId="0" borderId="9" xfId="0" applyNumberFormat="1" applyFont="1" applyFill="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4" fontId="8" fillId="0" borderId="9"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0" fontId="9" fillId="0" borderId="9" xfId="0" applyFont="1" applyBorder="1" applyAlignment="1">
      <alignment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4" fontId="10" fillId="0" borderId="9" xfId="0" applyNumberFormat="1" applyFont="1" applyFill="1" applyBorder="1" applyAlignment="1">
      <alignment horizontal="center" vertical="center"/>
    </xf>
    <xf numFmtId="0" fontId="14" fillId="0" borderId="9" xfId="0" applyFont="1" applyBorder="1" applyAlignment="1">
      <alignment horizontal="center" vertical="center"/>
    </xf>
    <xf numFmtId="0" fontId="0" fillId="0" borderId="9"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vertical="center"/>
    </xf>
    <xf numFmtId="0" fontId="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Border="1" applyAlignment="1">
      <alignment vertical="center"/>
    </xf>
    <xf numFmtId="0" fontId="2" fillId="0" borderId="9" xfId="0" applyFont="1" applyBorder="1" applyAlignment="1">
      <alignment horizontal="center" vertical="center"/>
    </xf>
    <xf numFmtId="4" fontId="8" fillId="0"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Hyperlink" xfId="22"/>
    <cellStyle name="注释" xfId="23"/>
    <cellStyle name="Followed Hyperlink" xfId="24"/>
    <cellStyle name="警告文本" xfId="25"/>
    <cellStyle name="标题 4" xfId="26"/>
    <cellStyle name="60% - 强调文字颜色 2" xfId="27"/>
    <cellStyle name="解释性文本" xfId="28"/>
    <cellStyle name="标题 1" xfId="29"/>
    <cellStyle name="标题 2" xfId="30"/>
    <cellStyle name="标题 3" xfId="31"/>
    <cellStyle name="60% - 强调文字颜色 1" xfId="32"/>
    <cellStyle name="输入" xfId="33"/>
    <cellStyle name="20% - 强调文字颜色 3" xfId="34"/>
    <cellStyle name="输出" xfId="35"/>
    <cellStyle name="60% - 强调文字颜色 4" xfId="36"/>
    <cellStyle name="计算" xfId="37"/>
    <cellStyle name="检查单元格" xfId="38"/>
    <cellStyle name="链接单元格" xfId="39"/>
    <cellStyle name="强调文字颜色 2" xfId="40"/>
    <cellStyle name="20% - 强调文字颜色 6" xfId="41"/>
    <cellStyle name="汇总" xfId="42"/>
    <cellStyle name="好" xfId="43"/>
    <cellStyle name="差" xfId="44"/>
    <cellStyle name="40% - 强调文字颜色 3" xfId="45"/>
    <cellStyle name="适中" xfId="46"/>
    <cellStyle name="强调文字颜色 1" xfId="47"/>
    <cellStyle name="20% - 强调文字颜色 5" xfId="48"/>
    <cellStyle name="20% - 强调文字颜色 1" xfId="49"/>
    <cellStyle name="40% - 强调文字颜色 1" xfId="50"/>
    <cellStyle name="20% - 强调文字颜色 2" xfId="51"/>
    <cellStyle name="40% - 强调文字颜色 2" xfId="52"/>
    <cellStyle name="强调文字颜色 3" xfId="53"/>
    <cellStyle name="60% - 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SheetLayoutView="100" workbookViewId="0" topLeftCell="A1">
      <selection activeCell="D7" sqref="D7"/>
    </sheetView>
  </sheetViews>
  <sheetFormatPr defaultColWidth="9.00390625" defaultRowHeight="14.25"/>
  <cols>
    <col min="1" max="1" width="5.50390625" style="2" customWidth="1"/>
    <col min="2" max="2" width="11.25390625" style="0" customWidth="1"/>
    <col min="3" max="3" width="8.125" style="0" customWidth="1"/>
    <col min="4" max="4" width="21.375" style="3" customWidth="1"/>
    <col min="5" max="5" width="14.125" style="4" customWidth="1"/>
    <col min="6" max="6" width="20.00390625" style="0" customWidth="1"/>
    <col min="7" max="7" width="13.125" style="0" customWidth="1"/>
    <col min="8" max="8" width="5.875" style="2" customWidth="1"/>
    <col min="9" max="9" width="12.375" style="5" customWidth="1"/>
    <col min="10" max="10" width="20.50390625" style="5" customWidth="1"/>
    <col min="11" max="11" width="11.00390625" style="5" customWidth="1"/>
    <col min="12" max="12" width="33.875" style="5" customWidth="1"/>
    <col min="13" max="13" width="24.50390625" style="2" customWidth="1"/>
    <col min="14" max="14" width="10.375" style="0" bestFit="1" customWidth="1"/>
  </cols>
  <sheetData>
    <row r="1" ht="12" customHeight="1">
      <c r="A1" s="6" t="s">
        <v>0</v>
      </c>
    </row>
    <row r="2" spans="1:14" ht="18.75" customHeight="1">
      <c r="A2" s="7" t="s">
        <v>1</v>
      </c>
      <c r="B2" s="7"/>
      <c r="C2" s="7"/>
      <c r="D2" s="7"/>
      <c r="E2" s="7"/>
      <c r="F2" s="7"/>
      <c r="G2" s="7"/>
      <c r="H2" s="7"/>
      <c r="I2" s="7"/>
      <c r="J2" s="7"/>
      <c r="K2" s="7"/>
      <c r="L2" s="7"/>
      <c r="M2" s="7"/>
      <c r="N2" s="7"/>
    </row>
    <row r="3" spans="1:14" ht="10.5" customHeight="1">
      <c r="A3" s="8"/>
      <c r="B3" s="9"/>
      <c r="C3" s="10"/>
      <c r="D3" s="10"/>
      <c r="E3" s="11"/>
      <c r="F3" s="10"/>
      <c r="G3" s="12"/>
      <c r="H3" s="8"/>
      <c r="I3" s="8"/>
      <c r="J3" s="38"/>
      <c r="K3" s="39" t="s">
        <v>2</v>
      </c>
      <c r="L3" s="39"/>
      <c r="M3" s="39"/>
      <c r="N3" s="40"/>
    </row>
    <row r="4" spans="1:14" ht="15.75" customHeight="1">
      <c r="A4" s="13" t="s">
        <v>3</v>
      </c>
      <c r="B4" s="13"/>
      <c r="C4" s="13"/>
      <c r="D4" s="13"/>
      <c r="E4" s="13"/>
      <c r="F4" s="13"/>
      <c r="G4" s="13"/>
      <c r="H4" s="13" t="s">
        <v>4</v>
      </c>
      <c r="I4" s="13"/>
      <c r="J4" s="13"/>
      <c r="K4" s="13"/>
      <c r="L4" s="13"/>
      <c r="M4" s="13"/>
      <c r="N4" s="13"/>
    </row>
    <row r="5" spans="1:14" ht="37.5" customHeight="1">
      <c r="A5" s="13" t="s">
        <v>5</v>
      </c>
      <c r="B5" s="13" t="s">
        <v>6</v>
      </c>
      <c r="C5" s="13" t="s">
        <v>7</v>
      </c>
      <c r="D5" s="13" t="s">
        <v>8</v>
      </c>
      <c r="E5" s="14" t="s">
        <v>9</v>
      </c>
      <c r="F5" s="13" t="s">
        <v>10</v>
      </c>
      <c r="G5" s="15" t="s">
        <v>11</v>
      </c>
      <c r="H5" s="13" t="s">
        <v>5</v>
      </c>
      <c r="I5" s="13" t="s">
        <v>6</v>
      </c>
      <c r="J5" s="13" t="s">
        <v>8</v>
      </c>
      <c r="K5" s="13" t="s">
        <v>12</v>
      </c>
      <c r="L5" s="13" t="s">
        <v>13</v>
      </c>
      <c r="M5" s="41" t="s">
        <v>14</v>
      </c>
      <c r="N5" s="13" t="s">
        <v>7</v>
      </c>
    </row>
    <row r="6" spans="1:14" ht="30">
      <c r="A6" s="16">
        <v>1</v>
      </c>
      <c r="B6" s="17" t="s">
        <v>15</v>
      </c>
      <c r="C6" s="17" t="s">
        <v>16</v>
      </c>
      <c r="D6" s="18" t="s">
        <v>17</v>
      </c>
      <c r="E6" s="19">
        <v>9000</v>
      </c>
      <c r="F6" s="17" t="s">
        <v>18</v>
      </c>
      <c r="G6" s="16"/>
      <c r="H6" s="16">
        <v>1</v>
      </c>
      <c r="I6" s="17" t="s">
        <v>19</v>
      </c>
      <c r="J6" s="17" t="s">
        <v>20</v>
      </c>
      <c r="K6" s="19">
        <v>154027.4</v>
      </c>
      <c r="L6" s="17" t="s">
        <v>21</v>
      </c>
      <c r="M6" s="17" t="s">
        <v>22</v>
      </c>
      <c r="N6" s="42" t="s">
        <v>23</v>
      </c>
    </row>
    <row r="7" spans="1:14" ht="45">
      <c r="A7" s="16">
        <v>2</v>
      </c>
      <c r="B7" s="17"/>
      <c r="C7" s="17"/>
      <c r="D7" s="18" t="s">
        <v>24</v>
      </c>
      <c r="E7" s="19">
        <v>12050</v>
      </c>
      <c r="F7" s="17" t="s">
        <v>18</v>
      </c>
      <c r="G7" s="16"/>
      <c r="H7" s="16"/>
      <c r="I7" s="16"/>
      <c r="J7" s="16"/>
      <c r="K7" s="19"/>
      <c r="L7" s="16"/>
      <c r="M7" s="17"/>
      <c r="N7" s="42"/>
    </row>
    <row r="8" spans="1:14" ht="45">
      <c r="A8" s="16">
        <v>3</v>
      </c>
      <c r="B8" s="17" t="s">
        <v>25</v>
      </c>
      <c r="C8" s="17"/>
      <c r="D8" s="17" t="s">
        <v>26</v>
      </c>
      <c r="E8" s="19">
        <v>112956</v>
      </c>
      <c r="F8" s="17" t="s">
        <v>18</v>
      </c>
      <c r="G8" s="16"/>
      <c r="H8" s="16"/>
      <c r="I8" s="16"/>
      <c r="J8" s="16"/>
      <c r="K8" s="19"/>
      <c r="L8" s="16"/>
      <c r="M8" s="17"/>
      <c r="N8" s="42"/>
    </row>
    <row r="9" spans="1:14" ht="45" customHeight="1">
      <c r="A9" s="16">
        <v>4</v>
      </c>
      <c r="B9" s="17" t="s">
        <v>27</v>
      </c>
      <c r="C9" s="17"/>
      <c r="D9" s="17" t="s">
        <v>28</v>
      </c>
      <c r="E9" s="19">
        <v>20021.4</v>
      </c>
      <c r="F9" s="17" t="s">
        <v>18</v>
      </c>
      <c r="G9" s="16"/>
      <c r="H9" s="16"/>
      <c r="I9" s="16"/>
      <c r="J9" s="16"/>
      <c r="K9" s="19"/>
      <c r="L9" s="16"/>
      <c r="M9" s="17"/>
      <c r="N9" s="42"/>
    </row>
    <row r="10" spans="1:14" ht="45" customHeight="1">
      <c r="A10" s="16">
        <v>5</v>
      </c>
      <c r="B10" s="17" t="s">
        <v>25</v>
      </c>
      <c r="C10" s="17"/>
      <c r="D10" s="17" t="s">
        <v>29</v>
      </c>
      <c r="E10" s="19">
        <v>4080</v>
      </c>
      <c r="F10" s="17" t="s">
        <v>18</v>
      </c>
      <c r="G10" s="16"/>
      <c r="H10" s="16">
        <v>2</v>
      </c>
      <c r="I10" s="17" t="s">
        <v>30</v>
      </c>
      <c r="J10" s="17" t="s">
        <v>31</v>
      </c>
      <c r="K10" s="26">
        <f>E13-K6</f>
        <v>8078.799999999988</v>
      </c>
      <c r="L10" s="17" t="s">
        <v>32</v>
      </c>
      <c r="M10" s="17" t="s">
        <v>33</v>
      </c>
      <c r="N10" s="42"/>
    </row>
    <row r="11" spans="1:14" ht="45" customHeight="1">
      <c r="A11" s="16">
        <v>6</v>
      </c>
      <c r="B11" s="17" t="s">
        <v>27</v>
      </c>
      <c r="C11" s="17"/>
      <c r="D11" s="17" t="s">
        <v>34</v>
      </c>
      <c r="E11" s="19">
        <v>2498.8</v>
      </c>
      <c r="F11" s="17" t="s">
        <v>18</v>
      </c>
      <c r="G11" s="16"/>
      <c r="H11" s="16"/>
      <c r="I11" s="17"/>
      <c r="J11" s="17"/>
      <c r="K11" s="26"/>
      <c r="L11" s="17"/>
      <c r="M11" s="17"/>
      <c r="N11" s="42"/>
    </row>
    <row r="12" spans="1:14" ht="45" customHeight="1">
      <c r="A12" s="16">
        <v>7</v>
      </c>
      <c r="B12" s="17" t="s">
        <v>27</v>
      </c>
      <c r="C12" s="17"/>
      <c r="D12" s="17" t="s">
        <v>35</v>
      </c>
      <c r="E12" s="19">
        <v>1500</v>
      </c>
      <c r="F12" s="17" t="s">
        <v>18</v>
      </c>
      <c r="G12" s="16"/>
      <c r="H12" s="16"/>
      <c r="I12" s="17"/>
      <c r="J12" s="17"/>
      <c r="K12" s="26"/>
      <c r="L12" s="17"/>
      <c r="M12" s="17"/>
      <c r="N12" s="42"/>
    </row>
    <row r="13" spans="1:14" ht="21" customHeight="1">
      <c r="A13" s="20" t="s">
        <v>36</v>
      </c>
      <c r="B13" s="16"/>
      <c r="C13" s="16"/>
      <c r="D13" s="16"/>
      <c r="E13" s="21">
        <f>SUM(E6:E12)</f>
        <v>162106.19999999998</v>
      </c>
      <c r="F13" s="22"/>
      <c r="G13" s="23"/>
      <c r="H13" s="24" t="s">
        <v>36</v>
      </c>
      <c r="I13" s="25"/>
      <c r="J13" s="25"/>
      <c r="K13" s="33">
        <f>SUM(K6:K12)</f>
        <v>162106.19999999998</v>
      </c>
      <c r="L13" s="33"/>
      <c r="M13" s="17"/>
      <c r="N13" s="18"/>
    </row>
    <row r="14" spans="1:14" ht="75">
      <c r="A14" s="16">
        <v>8</v>
      </c>
      <c r="B14" s="17" t="s">
        <v>37</v>
      </c>
      <c r="C14" s="17" t="s">
        <v>38</v>
      </c>
      <c r="D14" s="17" t="s">
        <v>39</v>
      </c>
      <c r="E14" s="19">
        <v>30808</v>
      </c>
      <c r="F14" s="17" t="s">
        <v>40</v>
      </c>
      <c r="G14" s="23"/>
      <c r="H14" s="16">
        <v>3</v>
      </c>
      <c r="I14" s="17" t="s">
        <v>19</v>
      </c>
      <c r="J14" s="17" t="s">
        <v>20</v>
      </c>
      <c r="K14" s="19">
        <v>30808</v>
      </c>
      <c r="L14" s="42" t="s">
        <v>41</v>
      </c>
      <c r="M14" s="17" t="s">
        <v>22</v>
      </c>
      <c r="N14" s="17" t="s">
        <v>42</v>
      </c>
    </row>
    <row r="15" spans="1:14" ht="30">
      <c r="A15" s="16">
        <v>9</v>
      </c>
      <c r="B15" s="18" t="s">
        <v>43</v>
      </c>
      <c r="C15" s="17"/>
      <c r="D15" s="17" t="s">
        <v>44</v>
      </c>
      <c r="E15" s="19">
        <v>110000</v>
      </c>
      <c r="F15" s="17" t="s">
        <v>18</v>
      </c>
      <c r="G15" s="23"/>
      <c r="H15" s="16">
        <v>4</v>
      </c>
      <c r="I15" s="17" t="s">
        <v>30</v>
      </c>
      <c r="J15" s="17" t="s">
        <v>31</v>
      </c>
      <c r="K15" s="19">
        <f>E18-K14</f>
        <v>130777</v>
      </c>
      <c r="L15" s="42" t="s">
        <v>32</v>
      </c>
      <c r="M15" s="17" t="s">
        <v>33</v>
      </c>
      <c r="N15" s="17"/>
    </row>
    <row r="16" spans="1:14" ht="14.25">
      <c r="A16" s="16">
        <v>10</v>
      </c>
      <c r="B16" s="17" t="s">
        <v>45</v>
      </c>
      <c r="C16" s="17"/>
      <c r="D16" s="17" t="s">
        <v>46</v>
      </c>
      <c r="E16" s="19">
        <v>20777</v>
      </c>
      <c r="F16" s="17" t="s">
        <v>18</v>
      </c>
      <c r="G16" s="16"/>
      <c r="H16" s="16"/>
      <c r="I16" s="17"/>
      <c r="J16" s="17"/>
      <c r="K16" s="19"/>
      <c r="L16" s="42"/>
      <c r="M16" s="17"/>
      <c r="N16" s="17"/>
    </row>
    <row r="17" spans="1:14" ht="14.25">
      <c r="A17" s="16"/>
      <c r="B17" s="17"/>
      <c r="C17" s="17"/>
      <c r="D17" s="17"/>
      <c r="E17" s="19"/>
      <c r="F17" s="17"/>
      <c r="G17" s="16"/>
      <c r="H17" s="16"/>
      <c r="I17" s="17"/>
      <c r="J17" s="17"/>
      <c r="K17" s="19"/>
      <c r="L17" s="42"/>
      <c r="M17" s="17"/>
      <c r="N17" s="17"/>
    </row>
    <row r="18" spans="1:14" ht="24" customHeight="1">
      <c r="A18" s="17" t="s">
        <v>36</v>
      </c>
      <c r="B18" s="16"/>
      <c r="C18" s="16"/>
      <c r="D18" s="16"/>
      <c r="E18" s="21">
        <f>SUM(E14:E17)</f>
        <v>161585</v>
      </c>
      <c r="F18" s="22"/>
      <c r="G18" s="23"/>
      <c r="H18" s="25"/>
      <c r="I18" s="25"/>
      <c r="J18" s="25"/>
      <c r="K18" s="21">
        <f>SUM(K14:K15)</f>
        <v>161585</v>
      </c>
      <c r="L18" s="33"/>
      <c r="M18" s="17"/>
      <c r="N18" s="28"/>
    </row>
    <row r="19" spans="1:14" s="1" customFormat="1" ht="45">
      <c r="A19" s="17">
        <v>11</v>
      </c>
      <c r="B19" s="17" t="s">
        <v>47</v>
      </c>
      <c r="C19" s="17" t="s">
        <v>48</v>
      </c>
      <c r="D19" s="17" t="s">
        <v>49</v>
      </c>
      <c r="E19" s="26">
        <v>122096.72</v>
      </c>
      <c r="F19" s="17" t="s">
        <v>18</v>
      </c>
      <c r="G19" s="18"/>
      <c r="H19" s="17"/>
      <c r="I19" s="17" t="s">
        <v>30</v>
      </c>
      <c r="J19" s="17" t="s">
        <v>31</v>
      </c>
      <c r="K19" s="26">
        <v>122096.72</v>
      </c>
      <c r="L19" s="42" t="s">
        <v>32</v>
      </c>
      <c r="M19" s="17" t="s">
        <v>33</v>
      </c>
      <c r="N19" s="18"/>
    </row>
    <row r="20" spans="1:14" s="1" customFormat="1" ht="16.5">
      <c r="A20" s="20" t="s">
        <v>36</v>
      </c>
      <c r="B20" s="25"/>
      <c r="C20" s="25"/>
      <c r="D20" s="25"/>
      <c r="E20" s="27">
        <f>SUM(E19:E19)</f>
        <v>122096.72</v>
      </c>
      <c r="F20" s="20"/>
      <c r="G20" s="28"/>
      <c r="H20" s="24" t="s">
        <v>36</v>
      </c>
      <c r="I20" s="25"/>
      <c r="J20" s="25"/>
      <c r="K20" s="27">
        <f>SUM(K19:K19)</f>
        <v>122096.72</v>
      </c>
      <c r="L20" s="42"/>
      <c r="M20" s="17"/>
      <c r="N20" s="18"/>
    </row>
    <row r="21" spans="1:14" ht="75">
      <c r="A21" s="16">
        <v>12</v>
      </c>
      <c r="B21" s="18" t="s">
        <v>50</v>
      </c>
      <c r="C21" s="17" t="s">
        <v>51</v>
      </c>
      <c r="D21" s="17" t="s">
        <v>52</v>
      </c>
      <c r="E21" s="26">
        <v>25791.24</v>
      </c>
      <c r="F21" s="17" t="s">
        <v>18</v>
      </c>
      <c r="G21" s="29" t="s">
        <v>53</v>
      </c>
      <c r="H21" s="16">
        <v>5</v>
      </c>
      <c r="I21" s="17" t="s">
        <v>19</v>
      </c>
      <c r="J21" s="17" t="s">
        <v>20</v>
      </c>
      <c r="K21" s="19">
        <f>22324.6-7185</f>
        <v>15139.599999999999</v>
      </c>
      <c r="L21" s="42" t="s">
        <v>41</v>
      </c>
      <c r="M21" s="17" t="s">
        <v>22</v>
      </c>
      <c r="N21" s="17" t="s">
        <v>51</v>
      </c>
    </row>
    <row r="22" spans="1:14" ht="120" customHeight="1">
      <c r="A22" s="16">
        <v>13</v>
      </c>
      <c r="B22" s="18" t="s">
        <v>54</v>
      </c>
      <c r="C22" s="17" t="s">
        <v>51</v>
      </c>
      <c r="D22" s="17" t="s">
        <v>55</v>
      </c>
      <c r="E22" s="26">
        <v>14995</v>
      </c>
      <c r="F22" s="17" t="s">
        <v>18</v>
      </c>
      <c r="G22" s="30"/>
      <c r="H22" s="16">
        <v>6</v>
      </c>
      <c r="I22" s="17" t="s">
        <v>27</v>
      </c>
      <c r="J22" s="17" t="s">
        <v>56</v>
      </c>
      <c r="K22" s="19">
        <v>30171.9</v>
      </c>
      <c r="L22" s="42" t="s">
        <v>57</v>
      </c>
      <c r="M22" s="17" t="s">
        <v>58</v>
      </c>
      <c r="N22" s="17"/>
    </row>
    <row r="23" spans="1:14" ht="84" customHeight="1">
      <c r="A23" s="16">
        <v>14</v>
      </c>
      <c r="B23" s="17" t="s">
        <v>59</v>
      </c>
      <c r="C23" s="17"/>
      <c r="D23" s="17" t="s">
        <v>60</v>
      </c>
      <c r="E23" s="26">
        <v>60200</v>
      </c>
      <c r="F23" s="17" t="s">
        <v>18</v>
      </c>
      <c r="G23" s="30"/>
      <c r="H23" s="16">
        <v>7</v>
      </c>
      <c r="I23" s="17" t="s">
        <v>27</v>
      </c>
      <c r="J23" s="17" t="s">
        <v>61</v>
      </c>
      <c r="K23" s="19">
        <v>30024.4</v>
      </c>
      <c r="L23" s="42" t="s">
        <v>62</v>
      </c>
      <c r="M23" s="17" t="s">
        <v>63</v>
      </c>
      <c r="N23" s="17"/>
    </row>
    <row r="24" spans="1:14" ht="84" customHeight="1">
      <c r="A24" s="16"/>
      <c r="B24" s="18"/>
      <c r="C24" s="17"/>
      <c r="D24" s="17"/>
      <c r="E24" s="26"/>
      <c r="F24" s="17"/>
      <c r="G24" s="30"/>
      <c r="H24" s="16">
        <v>8</v>
      </c>
      <c r="I24" s="17" t="s">
        <v>27</v>
      </c>
      <c r="J24" s="17" t="s">
        <v>64</v>
      </c>
      <c r="K24" s="19">
        <v>6159.6</v>
      </c>
      <c r="L24" s="42" t="s">
        <v>65</v>
      </c>
      <c r="M24" s="17" t="s">
        <v>66</v>
      </c>
      <c r="N24" s="17"/>
    </row>
    <row r="25" spans="1:14" ht="84" customHeight="1">
      <c r="A25" s="16">
        <v>15</v>
      </c>
      <c r="B25" s="18" t="s">
        <v>27</v>
      </c>
      <c r="C25" s="17"/>
      <c r="D25" s="17" t="s">
        <v>67</v>
      </c>
      <c r="E25" s="19">
        <v>18570</v>
      </c>
      <c r="F25" s="17" t="s">
        <v>18</v>
      </c>
      <c r="G25" s="29"/>
      <c r="H25" s="16">
        <v>9</v>
      </c>
      <c r="I25" s="17" t="s">
        <v>27</v>
      </c>
      <c r="J25" s="17" t="s">
        <v>68</v>
      </c>
      <c r="K25" s="19">
        <v>5878.5</v>
      </c>
      <c r="L25" s="42" t="s">
        <v>69</v>
      </c>
      <c r="M25" s="17" t="s">
        <v>70</v>
      </c>
      <c r="N25" s="17"/>
    </row>
    <row r="26" spans="1:14" ht="84" customHeight="1">
      <c r="A26" s="16">
        <v>16</v>
      </c>
      <c r="B26" s="17" t="s">
        <v>54</v>
      </c>
      <c r="C26" s="17"/>
      <c r="D26" s="17" t="s">
        <v>71</v>
      </c>
      <c r="E26" s="26">
        <v>60000</v>
      </c>
      <c r="F26" s="17" t="s">
        <v>72</v>
      </c>
      <c r="G26" s="29" t="s">
        <v>73</v>
      </c>
      <c r="H26" s="16">
        <v>10</v>
      </c>
      <c r="I26" s="17" t="s">
        <v>30</v>
      </c>
      <c r="J26" s="17" t="s">
        <v>31</v>
      </c>
      <c r="K26" s="19">
        <f>69600+2508.56</f>
        <v>72108.56</v>
      </c>
      <c r="L26" s="42" t="s">
        <v>32</v>
      </c>
      <c r="M26" s="17" t="s">
        <v>33</v>
      </c>
      <c r="N26" s="17"/>
    </row>
    <row r="27" spans="1:14" ht="120">
      <c r="A27" s="16">
        <v>17</v>
      </c>
      <c r="B27" s="17" t="s">
        <v>54</v>
      </c>
      <c r="C27" s="17"/>
      <c r="D27" s="17" t="s">
        <v>74</v>
      </c>
      <c r="E27" s="26">
        <v>200000</v>
      </c>
      <c r="F27" s="17" t="s">
        <v>72</v>
      </c>
      <c r="G27" s="29" t="s">
        <v>75</v>
      </c>
      <c r="H27" s="16">
        <v>11</v>
      </c>
      <c r="I27" s="17" t="s">
        <v>45</v>
      </c>
      <c r="J27" s="17" t="s">
        <v>76</v>
      </c>
      <c r="K27" s="19">
        <v>14690</v>
      </c>
      <c r="L27" s="17" t="s">
        <v>77</v>
      </c>
      <c r="M27" s="17" t="s">
        <v>78</v>
      </c>
      <c r="N27" s="17"/>
    </row>
    <row r="28" spans="1:14" ht="90.75" customHeight="1">
      <c r="A28" s="16">
        <v>18</v>
      </c>
      <c r="B28" s="17" t="s">
        <v>79</v>
      </c>
      <c r="C28" s="17"/>
      <c r="D28" s="17" t="s">
        <v>80</v>
      </c>
      <c r="E28" s="26">
        <v>500</v>
      </c>
      <c r="F28" s="17" t="s">
        <v>18</v>
      </c>
      <c r="G28" s="29" t="s">
        <v>81</v>
      </c>
      <c r="H28" s="16">
        <v>12</v>
      </c>
      <c r="I28" s="17" t="s">
        <v>82</v>
      </c>
      <c r="J28" s="17" t="s">
        <v>83</v>
      </c>
      <c r="K28" s="19">
        <v>177500</v>
      </c>
      <c r="L28" s="42" t="s">
        <v>84</v>
      </c>
      <c r="M28" s="42" t="s">
        <v>85</v>
      </c>
      <c r="N28" s="17"/>
    </row>
    <row r="29" spans="1:14" ht="85.5" customHeight="1">
      <c r="A29" s="16">
        <v>19</v>
      </c>
      <c r="B29" s="17" t="s">
        <v>86</v>
      </c>
      <c r="C29" s="17"/>
      <c r="D29" s="17" t="s">
        <v>87</v>
      </c>
      <c r="E29" s="26">
        <v>8400</v>
      </c>
      <c r="F29" s="17" t="s">
        <v>18</v>
      </c>
      <c r="G29" s="30"/>
      <c r="H29" s="16">
        <v>13</v>
      </c>
      <c r="I29" s="17" t="s">
        <v>82</v>
      </c>
      <c r="J29" s="17" t="s">
        <v>88</v>
      </c>
      <c r="K29" s="19">
        <f>17477.38+2391.82</f>
        <v>19869.2</v>
      </c>
      <c r="L29" s="42" t="s">
        <v>89</v>
      </c>
      <c r="M29" s="17" t="s">
        <v>90</v>
      </c>
      <c r="N29" s="17"/>
    </row>
    <row r="30" spans="1:14" ht="85.5" customHeight="1">
      <c r="A30" s="16">
        <v>20</v>
      </c>
      <c r="B30" s="17" t="s">
        <v>82</v>
      </c>
      <c r="C30" s="17" t="s">
        <v>51</v>
      </c>
      <c r="D30" s="17" t="s">
        <v>91</v>
      </c>
      <c r="E30" s="26">
        <v>39255.59</v>
      </c>
      <c r="F30" s="17" t="s">
        <v>18</v>
      </c>
      <c r="G30" s="30"/>
      <c r="H30" s="16">
        <v>14</v>
      </c>
      <c r="I30" s="17" t="s">
        <v>82</v>
      </c>
      <c r="J30" s="17" t="s">
        <v>92</v>
      </c>
      <c r="K30" s="19">
        <f>14629.86+40298.62</f>
        <v>54928.48</v>
      </c>
      <c r="L30" s="42" t="s">
        <v>93</v>
      </c>
      <c r="M30" s="17" t="s">
        <v>94</v>
      </c>
      <c r="N30" s="17"/>
    </row>
    <row r="31" spans="1:14" ht="85.5" customHeight="1">
      <c r="A31" s="16"/>
      <c r="B31" s="17"/>
      <c r="C31" s="17"/>
      <c r="D31" s="17"/>
      <c r="E31" s="26"/>
      <c r="F31" s="17"/>
      <c r="G31" s="30"/>
      <c r="H31" s="16">
        <v>15</v>
      </c>
      <c r="I31" s="17" t="s">
        <v>43</v>
      </c>
      <c r="J31" s="17" t="s">
        <v>95</v>
      </c>
      <c r="K31" s="19">
        <v>1241.59</v>
      </c>
      <c r="L31" s="42" t="s">
        <v>96</v>
      </c>
      <c r="M31" s="17" t="s">
        <v>97</v>
      </c>
      <c r="N31" s="17"/>
    </row>
    <row r="32" spans="1:14" ht="19.5" customHeight="1">
      <c r="A32" s="31" t="s">
        <v>36</v>
      </c>
      <c r="B32" s="32"/>
      <c r="C32" s="32"/>
      <c r="D32" s="32"/>
      <c r="E32" s="33">
        <f>SUM(E21:E31)</f>
        <v>427711.82999999996</v>
      </c>
      <c r="F32" s="32"/>
      <c r="G32" s="34"/>
      <c r="H32" s="32"/>
      <c r="I32" s="32"/>
      <c r="J32" s="32"/>
      <c r="K32" s="33">
        <f>SUM(K21:K31)</f>
        <v>427711.83</v>
      </c>
      <c r="L32" s="33"/>
      <c r="M32" s="43"/>
      <c r="N32" s="44"/>
    </row>
    <row r="33" spans="1:14" ht="24" customHeight="1">
      <c r="A33" s="35" t="s">
        <v>98</v>
      </c>
      <c r="B33" s="36"/>
      <c r="C33" s="36"/>
      <c r="D33" s="36"/>
      <c r="E33" s="19">
        <f>E32+E20+E18+E13</f>
        <v>873499.7499999999</v>
      </c>
      <c r="F33" s="36"/>
      <c r="G33" s="37"/>
      <c r="H33" s="35" t="s">
        <v>98</v>
      </c>
      <c r="I33" s="36"/>
      <c r="J33" s="36"/>
      <c r="K33" s="19">
        <f>K32+K20+K18+K13</f>
        <v>873499.75</v>
      </c>
      <c r="L33" s="19"/>
      <c r="M33" s="45"/>
      <c r="N33" s="46"/>
    </row>
  </sheetData>
  <sheetProtection/>
  <autoFilter ref="A1:N33"/>
  <mergeCells count="57">
    <mergeCell ref="A2:N2"/>
    <mergeCell ref="K3:M3"/>
    <mergeCell ref="A4:G4"/>
    <mergeCell ref="H4:N4"/>
    <mergeCell ref="A13:D13"/>
    <mergeCell ref="H13:J13"/>
    <mergeCell ref="A18:D18"/>
    <mergeCell ref="H18:J18"/>
    <mergeCell ref="A20:D20"/>
    <mergeCell ref="H20:J20"/>
    <mergeCell ref="A32:D32"/>
    <mergeCell ref="H32:J32"/>
    <mergeCell ref="A33:D33"/>
    <mergeCell ref="H33:J33"/>
    <mergeCell ref="A16:A17"/>
    <mergeCell ref="A23:A24"/>
    <mergeCell ref="A30:A31"/>
    <mergeCell ref="B6:B7"/>
    <mergeCell ref="B16:B17"/>
    <mergeCell ref="B23:B24"/>
    <mergeCell ref="B30:B31"/>
    <mergeCell ref="C6:C12"/>
    <mergeCell ref="C14:C17"/>
    <mergeCell ref="C22:C29"/>
    <mergeCell ref="C30:C31"/>
    <mergeCell ref="D16:D17"/>
    <mergeCell ref="D23:D24"/>
    <mergeCell ref="D30:D31"/>
    <mergeCell ref="E16:E17"/>
    <mergeCell ref="E23:E24"/>
    <mergeCell ref="E30:E31"/>
    <mergeCell ref="F16:F17"/>
    <mergeCell ref="F23:F24"/>
    <mergeCell ref="F30:F31"/>
    <mergeCell ref="G6:G9"/>
    <mergeCell ref="G16:G17"/>
    <mergeCell ref="H6:H9"/>
    <mergeCell ref="H10:H12"/>
    <mergeCell ref="H15:H17"/>
    <mergeCell ref="I6:I9"/>
    <mergeCell ref="I10:I12"/>
    <mergeCell ref="I15:I17"/>
    <mergeCell ref="J6:J9"/>
    <mergeCell ref="J10:J12"/>
    <mergeCell ref="J15:J17"/>
    <mergeCell ref="K6:K9"/>
    <mergeCell ref="K10:K12"/>
    <mergeCell ref="K15:K17"/>
    <mergeCell ref="L6:L9"/>
    <mergeCell ref="L10:L12"/>
    <mergeCell ref="L15:L17"/>
    <mergeCell ref="M6:M9"/>
    <mergeCell ref="M10:M12"/>
    <mergeCell ref="M15:M17"/>
    <mergeCell ref="N6:N12"/>
    <mergeCell ref="N14:N17"/>
    <mergeCell ref="N21:N28"/>
  </mergeCells>
  <printOptions/>
  <pageMargins left="0.7513888888888889" right="0.7513888888888889" top="1" bottom="1" header="0.5111111111111111" footer="0.5111111111111111"/>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dcterms:created xsi:type="dcterms:W3CDTF">2021-11-11T08:15:10Z</dcterms:created>
  <dcterms:modified xsi:type="dcterms:W3CDTF">2023-12-14T00:35:14Z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y fmtid="{D5CDD505-2E9C-101B-9397-08002B2CF9AE}" pid="4" name="I">
    <vt:lpwstr>F7487D74CE8743DE949B88C853F8C5C7</vt:lpwstr>
  </property>
</Properties>
</file>