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 firstSheet="1" activeTab="1"/>
  </bookViews>
  <sheets>
    <sheet name="城乡低保生活补助专项评分表" sheetId="7" state="hidden" r:id="rId1"/>
    <sheet name="城乡低保生活补助专项评分表最新" sheetId="8" r:id="rId2"/>
    <sheet name="得分汇总" sheetId="2" r:id="rId3"/>
  </sheets>
  <definedNames>
    <definedName name="_xlnm.Print_Titles" localSheetId="0">城乡低保生活补助专项评分表!$1:$3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<sst xmlns="http://schemas.openxmlformats.org/spreadsheetml/2006/main" count="140" uniqueCount="113">
  <si>
    <t>城乡低保生活补助专项资金绩效评价评分表</t>
  </si>
  <si>
    <t>被评价单位：重庆市万盛经济技术开发区民政局</t>
  </si>
  <si>
    <t>一级指标</t>
  </si>
  <si>
    <t xml:space="preserve"> 分值 </t>
  </si>
  <si>
    <t>二级指标</t>
  </si>
  <si>
    <t>三级指标</t>
  </si>
  <si>
    <t xml:space="preserve"> 标准分值 </t>
  </si>
  <si>
    <t xml:space="preserve"> 评价标准 </t>
  </si>
  <si>
    <t xml:space="preserve"> 实际得分 </t>
  </si>
  <si>
    <t>备注</t>
  </si>
  <si>
    <t>项目决策</t>
  </si>
  <si>
    <t>绩效目标</t>
  </si>
  <si>
    <t>绩效目标合理性</t>
  </si>
  <si>
    <t xml:space="preserve"> 符合国民经济发展规划（1分）与项目实施单位或委托单位职责密切相关（1分）项目为促进事业发展所需要（1分） </t>
  </si>
  <si>
    <t>绩效指标明确性</t>
  </si>
  <si>
    <t xml:space="preserve"> 将项目绩效目标细化分解为具体的绩效指标（1分）通过清晰、可衡量的指标值予以体现与项目年度任务数或计划数相对应（2分） </t>
  </si>
  <si>
    <t>决策过程</t>
  </si>
  <si>
    <t>决策依据及决策程序</t>
  </si>
  <si>
    <t xml:space="preserve"> 项目按照规定的程序设立（1分）所提交的文件、材料符合相关要求（1分），项目决策程序符合要求（2分） </t>
  </si>
  <si>
    <t>项目管理</t>
  </si>
  <si>
    <t>项目资金</t>
  </si>
  <si>
    <t>预算管理</t>
  </si>
  <si>
    <t xml:space="preserve"> 合理编制项目预算（1分）预算资金的调整按规定的程序执行（0.5分)单独核算及时监督预算资金支出等情况（0.5分） </t>
  </si>
  <si>
    <t>资金到位</t>
  </si>
  <si>
    <t xml:space="preserve">资金到位率=（实际到位资金/计划投入资金）*100%，根据比重计算得分（2分） </t>
  </si>
  <si>
    <t xml:space="preserve"> 到位及时率=（及时到位资金/应到位资金）*100%，根据比重计算得分（2分） </t>
  </si>
  <si>
    <t>财务管理</t>
  </si>
  <si>
    <t xml:space="preserve"> 已制定或具有相应的项目资金管理办法（0.5分) 资金的拨付有完整的审批程序或手续（0.5分） 符合项目预算批复规定的用途（1分） </t>
  </si>
  <si>
    <t>项目实施</t>
  </si>
  <si>
    <t>组织机构</t>
  </si>
  <si>
    <t xml:space="preserve"> 设立专门的机构进行项目实施及监管（1分）项目实施的人员条件、场地设备、信息支撑是否落实到位（1分） </t>
  </si>
  <si>
    <t>个别镇（街）实施动态管理的系统存在无法使用的情况。</t>
  </si>
  <si>
    <t>制度建设</t>
  </si>
  <si>
    <t xml:space="preserve"> 已制定资助相关制度（2分）业务管理制度合法、合规、完整（2分） </t>
  </si>
  <si>
    <t>过程控制</t>
  </si>
  <si>
    <t>资助政策的宣传力度及效果（2分）；
台账资料及过程统计资料准确、完整（3分）；
对申请资料的审核程序、公示程序合规（5分）；
及时进行动态跟踪管理（3分）；
资料归档及时（3分）。</t>
  </si>
  <si>
    <t>（一）部分低保户对低保补助政策并不知晓，酌情扣0.5分。
（二）部份过程统计资料不准确，如身份证号填写不准确。
（三）参加评议人员随机性不够。
根据规定，参与评选人员实施候选制，即村（居）民委员会应确定20-30名听证候选人员，定期对其进行低保政策及业务培训，听证评议小组成员在每次听证评议前1天从候选人中随机抽选确定。”
经抽查，个别镇（村）评选人员小组一般为比较固定的人员，并未进行随机抽选。
（四）审批日期早于公示结束日期。
（五）经抽查，个别镇（街）的归档资料不完整。</t>
  </si>
  <si>
    <t>产出</t>
  </si>
  <si>
    <t>项目产出</t>
  </si>
  <si>
    <t>低保人数占比</t>
  </si>
  <si>
    <t>城市低保对象占当地城镇人口比例小于3.33%、农村低保对象占当地农村人口比例小于5.63%，10分。</t>
  </si>
  <si>
    <t>资助及时性</t>
  </si>
  <si>
    <t xml:space="preserve"> 每月低保资助资金是否及时发放，10分。</t>
  </si>
  <si>
    <t>效益</t>
  </si>
  <si>
    <t>项目效益</t>
  </si>
  <si>
    <t>社会效益</t>
  </si>
  <si>
    <t>对资助对象进行精准扶贫，动态评估管理，及时进行低保救助，维护社会稳定。</t>
  </si>
  <si>
    <t>可持续影响</t>
  </si>
  <si>
    <t>项目运行所依赖的政策制度能持续执行，通过低保补助这一惠及百姓的民生工程，让受困群众感受到党和政府的温暖和关怀，10分。</t>
  </si>
  <si>
    <t>满意度</t>
  </si>
  <si>
    <t>社会公众或服务对象满意度</t>
  </si>
  <si>
    <t>社会公众或服务对象对资助政策满意度</t>
  </si>
  <si>
    <t>对受资助家庭进行满意度问卷调查，按调查打分结果平均数确认得分。</t>
  </si>
  <si>
    <t>对受资助家庭进行满意度问卷调查，按调查打分结果平均数确认得分17分。</t>
  </si>
  <si>
    <t>常规指标合计</t>
  </si>
  <si>
    <t>合计</t>
  </si>
  <si>
    <t>加分项指标</t>
  </si>
  <si>
    <t>机制创新或好经验被推广</t>
  </si>
  <si>
    <t xml:space="preserve"> 最高加分5分 </t>
  </si>
  <si>
    <t>否决性指标</t>
  </si>
  <si>
    <t>违规使用资金</t>
  </si>
  <si>
    <t>贪污、虚报冒领、截留、挪用资金</t>
  </si>
  <si>
    <t xml:space="preserve"> 若发现，直接扣30分 </t>
  </si>
  <si>
    <t>得分合计</t>
  </si>
  <si>
    <t>专家组签字：</t>
  </si>
  <si>
    <t>评分日期：</t>
  </si>
  <si>
    <t>重庆市万盛经开区城乡低保生活补助专项资金绩效体系及评分表</t>
  </si>
  <si>
    <t>分值</t>
  </si>
  <si>
    <t>标准分值</t>
  </si>
  <si>
    <t>评价标准</t>
  </si>
  <si>
    <t>实际得分</t>
  </si>
  <si>
    <t>投入</t>
  </si>
  <si>
    <t>项目
立项</t>
  </si>
  <si>
    <t>项目立项规范性</t>
  </si>
  <si>
    <t>项目按照规定的程序设立（1分）；所提交的文件、材料符合相关要求（0.5分）；项目决策程序符合要求（0.5分）。</t>
  </si>
  <si>
    <t>符合国民经济发展规划和党委政府决策（1分）；与项目实施单位或委托单位职责密切相关（1分）；项目为促进事业发展所必需（0.5分）。</t>
  </si>
  <si>
    <t>将项目绩效目标细化分解为具体的绩效指标（1分）通过清晰、可衡量的指标值予以体现与项目年度任务数或计划数相对应（1.5分）。</t>
  </si>
  <si>
    <t>资金
落实</t>
  </si>
  <si>
    <t>资金到位率</t>
  </si>
  <si>
    <t>资金到位率目标值100%。
达到目标的，计满分；未达标，不得分。</t>
  </si>
  <si>
    <t>到位及时率</t>
  </si>
  <si>
    <t>到位及时率目标值100%。
达到目标的，计满分；未达标，不得分。</t>
  </si>
  <si>
    <t>管理</t>
  </si>
  <si>
    <t>业务管理</t>
  </si>
  <si>
    <t>管理制度健全性</t>
  </si>
  <si>
    <t>已制定或具有资助相关制度（1分）；业务管理制度合法、合规、完整（1分）。</t>
  </si>
  <si>
    <t>制度执行有效性</t>
  </si>
  <si>
    <t xml:space="preserve">1.资助政策的宣传力度及效果（3分）；
2.台账资料及过程统计资料准确、完整（4分）；
3.对申请资料的审核程序、公示程序合规（5分）；
4.及时进行动态跟踪管理（5分）；
5.资料归档及时（3分）。
实施扣分制，每发现一项扣1分，每项扣完为止。
</t>
  </si>
  <si>
    <t>1.部分低保户对低保补助政策并不知晓，扣1分。
2.部份过程统计资料不准确，如身份证号填写不准确，扣1分。
3.参加评议人员随机性不够。
根据规定，参与评选人员实施候选制，即村（居）民委员会应确定20-30名听证候选人员，定期对其进行低保政策及业务培训，听证评议小组成员在每次听证评议前1天从候选人中随机抽选确定。”
经抽查，万盛街道评选人员小组一般为比较固定的人员，并未进行随机抽选，扣1分。
4.经抽查，丛林镇红岩村低保人员资料存在审批日期早于公示结束日期的情况，扣1分。
5.经抽查，黑山镇的归档资料不完整，扣1分。</t>
  </si>
  <si>
    <t>组织机构情况</t>
  </si>
  <si>
    <t>设立专门的机构进行项目实施及监管，项目实施的人员条件、场地设备、信息支撑是否落实到位（2分）。</t>
  </si>
  <si>
    <t>黑山镇实施动态管理的系统存在无法使用的情况。</t>
  </si>
  <si>
    <t>预算管理有效性</t>
  </si>
  <si>
    <t>预算的编制和调整按规定的程序执行（1分)；单独核算及时监督预算资金支出等情况（1分）。</t>
  </si>
  <si>
    <t>财务监控有效性</t>
  </si>
  <si>
    <t>已制定或具有相应的项目资金管理办法，资金的拨付有完整的审批程序或手续（1分）；资金使用符合批复规定的用途（1分）。</t>
  </si>
  <si>
    <t>应保尽保比率</t>
  </si>
  <si>
    <t>符合低保条件的建档立卡贫困人口应保尽保比率目标值100%，达到目标的，计满分；低于目标确定的标准，偏离度在10%以内的，按照该指标分值权重平均扣分；偏离度超过10%的，不得分。</t>
  </si>
  <si>
    <t>城市低保人均水平</t>
  </si>
  <si>
    <t>与市级城市低保人均补助金额进行对比，偏离度=（区级人均-市级人均）/市级人均，按照偏离度计算扣分；负偏离加倍扣分。</t>
  </si>
  <si>
    <t>城市低保市级人均487.00元，区级人均519.00元，偏离度6.57%，应得分=（1-6.57%*2）*8=6.90分。</t>
  </si>
  <si>
    <t>农村低保人均水平</t>
  </si>
  <si>
    <t>与市级农村低保人均补助金额进行对比，偏离度=（区级人均-市级人均）/市级人均，按照偏离度计算扣分；负偏离加倍扣分。</t>
  </si>
  <si>
    <t>农村低保市级人均359.00元，区级人均334.00元，偏离度6.96%，应得分=（1-6.96%）*8=7.40分。</t>
  </si>
  <si>
    <t>补助资金及时发放率</t>
  </si>
  <si>
    <t>达到目标值100%，计7分，未及时发放，不得分。</t>
  </si>
  <si>
    <t>效果</t>
  </si>
  <si>
    <t>对资助对象进行精准扶贫，动态评估管理，及时进行低保救助，维护社会稳定，10分。</t>
  </si>
  <si>
    <t>项目运行所依赖的政策制度能持续执行，通过低保补助这一惠及百姓的民生工程，让受困群众感受到党和政府的温暖和关怀（10分）。</t>
  </si>
  <si>
    <t xml:space="preserve">社会公众满意度（10分）。 </t>
  </si>
  <si>
    <t>对受资助家庭进行满意度问卷调查，按调查打分结果平均数确认得分7分。</t>
  </si>
  <si>
    <t>得分率</t>
  </si>
  <si>
    <t>标准分值合计</t>
  </si>
</sst>
</file>

<file path=xl/styles.xml><?xml version="1.0" encoding="utf-8"?>
<styleSheet xmlns="http://schemas.openxmlformats.org/spreadsheetml/2006/main">
  <numFmts count="5">
    <numFmt numFmtId="176" formatCode="0.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9"/>
      <color rgb="FF000000"/>
      <name val="宋体"/>
      <charset val="134"/>
    </font>
    <font>
      <sz val="9"/>
      <color rgb="FF000000"/>
      <name val="Arial Narrow"/>
      <charset val="134"/>
    </font>
    <font>
      <b/>
      <sz val="16"/>
      <name val="黑体"/>
      <charset val="134"/>
    </font>
    <font>
      <sz val="9"/>
      <name val="宋体"/>
      <charset val="134"/>
      <scheme val="minor"/>
    </font>
    <font>
      <sz val="9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  <scheme val="minor"/>
    </font>
    <font>
      <sz val="9"/>
      <color theme="1"/>
      <name val="宋体"/>
      <charset val="134"/>
      <scheme val="minor"/>
    </font>
    <font>
      <sz val="16"/>
      <color theme="1"/>
      <name val="黑体"/>
      <charset val="134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30">
    <border>
      <left/>
      <right/>
      <top/>
      <bottom/>
      <diagonal/>
    </border>
    <border>
      <left/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thick">
        <color rgb="FF000000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0" fillId="3" borderId="2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7" borderId="28" applyNumberFormat="0" applyFon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26" applyNumberFormat="0" applyFill="0" applyAlignment="0" applyProtection="0">
      <alignment vertical="center"/>
    </xf>
    <xf numFmtId="0" fontId="17" fillId="0" borderId="26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0" fillId="0" borderId="27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5" fillId="6" borderId="25" applyNumberFormat="0" applyAlignment="0" applyProtection="0">
      <alignment vertical="center"/>
    </xf>
    <xf numFmtId="0" fontId="28" fillId="6" borderId="22" applyNumberFormat="0" applyAlignment="0" applyProtection="0">
      <alignment vertical="center"/>
    </xf>
    <xf numFmtId="0" fontId="14" fillId="5" borderId="24" applyNumberFormat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2" fillId="0" borderId="23" applyNumberFormat="0" applyFill="0" applyAlignment="0" applyProtection="0">
      <alignment vertical="center"/>
    </xf>
    <xf numFmtId="0" fontId="27" fillId="0" borderId="29" applyNumberFormat="0" applyFill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9" fillId="0" borderId="0">
      <alignment vertical="center"/>
    </xf>
  </cellStyleXfs>
  <cellXfs count="74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43" fontId="2" fillId="0" borderId="3" xfId="8" applyFont="1" applyBorder="1" applyAlignment="1">
      <alignment horizontal="right" vertical="center"/>
    </xf>
    <xf numFmtId="43" fontId="2" fillId="0" borderId="3" xfId="0" applyNumberFormat="1" applyFont="1" applyBorder="1" applyAlignment="1">
      <alignment horizontal="right" vertical="center"/>
    </xf>
    <xf numFmtId="10" fontId="2" fillId="0" borderId="4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43" fontId="2" fillId="0" borderId="5" xfId="8" applyFont="1" applyBorder="1" applyAlignment="1">
      <alignment horizontal="right" vertical="center"/>
    </xf>
    <xf numFmtId="43" fontId="2" fillId="0" borderId="5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3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wrapText="1"/>
    </xf>
    <xf numFmtId="43" fontId="4" fillId="0" borderId="8" xfId="8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43" fontId="4" fillId="0" borderId="10" xfId="8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 shrinkToFit="1"/>
    </xf>
    <xf numFmtId="43" fontId="4" fillId="0" borderId="10" xfId="8" applyFont="1" applyFill="1" applyBorder="1" applyAlignment="1">
      <alignment vertical="center"/>
    </xf>
    <xf numFmtId="0" fontId="4" fillId="0" borderId="10" xfId="8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vertical="center" wrapText="1"/>
    </xf>
    <xf numFmtId="0" fontId="5" fillId="0" borderId="10" xfId="49" applyFont="1" applyFill="1" applyBorder="1" applyAlignment="1">
      <alignment horizontal="center" vertical="center" wrapText="1"/>
    </xf>
    <xf numFmtId="0" fontId="5" fillId="0" borderId="10" xfId="49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/>
    </xf>
    <xf numFmtId="43" fontId="4" fillId="0" borderId="12" xfId="8" applyFont="1" applyFill="1" applyBorder="1" applyAlignment="1">
      <alignment horizontal="center" vertical="center"/>
    </xf>
    <xf numFmtId="0" fontId="5" fillId="0" borderId="10" xfId="49" applyNumberFormat="1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/>
    </xf>
    <xf numFmtId="43" fontId="4" fillId="0" borderId="14" xfId="8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43" fontId="4" fillId="0" borderId="16" xfId="8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43" fontId="4" fillId="0" borderId="18" xfId="8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6" fillId="0" borderId="0" xfId="0" applyFont="1" applyFill="1">
      <alignment vertical="center"/>
    </xf>
    <xf numFmtId="0" fontId="6" fillId="0" borderId="0" xfId="0" applyFont="1" applyFill="1" applyAlignment="1">
      <alignment horizontal="center" vertical="center"/>
    </xf>
    <xf numFmtId="10" fontId="6" fillId="0" borderId="0" xfId="11" applyNumberFormat="1" applyFont="1" applyFill="1">
      <alignment vertical="center"/>
    </xf>
    <xf numFmtId="0" fontId="7" fillId="0" borderId="0" xfId="0" applyFont="1" applyFill="1">
      <alignment vertical="center"/>
    </xf>
    <xf numFmtId="0" fontId="7" fillId="0" borderId="0" xfId="0" applyFont="1" applyFill="1" applyAlignment="1">
      <alignment horizontal="center" vertical="center"/>
    </xf>
    <xf numFmtId="10" fontId="7" fillId="0" borderId="0" xfId="0" applyNumberFormat="1" applyFont="1" applyFill="1">
      <alignment vertical="center"/>
    </xf>
    <xf numFmtId="0" fontId="4" fillId="0" borderId="19" xfId="0" applyFont="1" applyFill="1" applyBorder="1" applyAlignment="1">
      <alignment horizontal="center" vertical="center"/>
    </xf>
    <xf numFmtId="43" fontId="6" fillId="0" borderId="0" xfId="8" applyFont="1" applyFill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vertical="center"/>
    </xf>
    <xf numFmtId="176" fontId="4" fillId="0" borderId="20" xfId="11" applyNumberFormat="1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vertical="center"/>
    </xf>
    <xf numFmtId="9" fontId="6" fillId="0" borderId="0" xfId="11" applyFont="1" applyFill="1">
      <alignment vertical="center"/>
    </xf>
    <xf numFmtId="0" fontId="8" fillId="0" borderId="0" xfId="0" applyFont="1" applyFill="1">
      <alignment vertical="center"/>
    </xf>
    <xf numFmtId="43" fontId="8" fillId="0" borderId="0" xfId="8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43" fontId="1" fillId="0" borderId="10" xfId="8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left" vertical="center" wrapText="1"/>
    </xf>
    <xf numFmtId="43" fontId="1" fillId="2" borderId="10" xfId="8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43" fontId="1" fillId="0" borderId="10" xfId="8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43" fontId="1" fillId="0" borderId="12" xfId="8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vertical="center" wrapText="1"/>
    </xf>
    <xf numFmtId="43" fontId="1" fillId="0" borderId="16" xfId="8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8" fillId="0" borderId="0" xfId="0" applyFont="1" applyFill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4"/>
  <sheetViews>
    <sheetView workbookViewId="0">
      <pane xSplit="6" ySplit="3" topLeftCell="G7" activePane="bottomRight" state="frozen"/>
      <selection/>
      <selection pane="topRight"/>
      <selection pane="bottomLeft"/>
      <selection pane="bottomRight" activeCell="G10" sqref="G10"/>
    </sheetView>
  </sheetViews>
  <sheetFormatPr defaultColWidth="9" defaultRowHeight="41.65" customHeight="1"/>
  <cols>
    <col min="1" max="1" width="11.375" style="52" customWidth="1"/>
    <col min="2" max="2" width="7" style="52" customWidth="1"/>
    <col min="3" max="3" width="12.125" style="52" customWidth="1"/>
    <col min="4" max="4" width="5.75" style="52" customWidth="1"/>
    <col min="5" max="5" width="13.875" style="52" customWidth="1"/>
    <col min="6" max="6" width="7.25" style="52" customWidth="1"/>
    <col min="7" max="7" width="39.25" style="52" customWidth="1"/>
    <col min="8" max="8" width="7.625" style="53" customWidth="1"/>
    <col min="9" max="9" width="49.625" style="52" customWidth="1"/>
    <col min="10" max="10" width="5.375" style="52" customWidth="1"/>
    <col min="11" max="11" width="9" style="52"/>
    <col min="12" max="12" width="9.75" style="52" customWidth="1"/>
    <col min="13" max="16384" width="9" style="52"/>
  </cols>
  <sheetData>
    <row r="1" ht="36" customHeight="1" spans="1:9">
      <c r="A1" s="54" t="s">
        <v>0</v>
      </c>
      <c r="B1" s="54"/>
      <c r="C1" s="54"/>
      <c r="D1" s="54"/>
      <c r="E1" s="54"/>
      <c r="F1" s="54"/>
      <c r="G1" s="54"/>
      <c r="H1" s="54"/>
      <c r="I1" s="54"/>
    </row>
    <row r="2" ht="18.4" customHeight="1" spans="1:1">
      <c r="A2" s="52" t="s">
        <v>1</v>
      </c>
    </row>
    <row r="3" customHeight="1" spans="1:9">
      <c r="A3" s="55" t="s">
        <v>2</v>
      </c>
      <c r="B3" s="55" t="s">
        <v>3</v>
      </c>
      <c r="C3" s="55" t="s">
        <v>4</v>
      </c>
      <c r="D3" s="55" t="s">
        <v>3</v>
      </c>
      <c r="E3" s="55" t="s">
        <v>5</v>
      </c>
      <c r="F3" s="55" t="s">
        <v>6</v>
      </c>
      <c r="G3" s="55" t="s">
        <v>7</v>
      </c>
      <c r="H3" s="56" t="s">
        <v>8</v>
      </c>
      <c r="I3" s="57" t="s">
        <v>9</v>
      </c>
    </row>
    <row r="4" ht="33.75" spans="1:9">
      <c r="A4" s="57" t="s">
        <v>10</v>
      </c>
      <c r="B4" s="57">
        <f>D4+D6</f>
        <v>10</v>
      </c>
      <c r="C4" s="55" t="s">
        <v>11</v>
      </c>
      <c r="D4" s="57">
        <f>F4+F5</f>
        <v>6</v>
      </c>
      <c r="E4" s="58" t="s">
        <v>12</v>
      </c>
      <c r="F4" s="59">
        <v>3</v>
      </c>
      <c r="G4" s="60" t="s">
        <v>13</v>
      </c>
      <c r="H4" s="61">
        <v>3</v>
      </c>
      <c r="I4" s="62"/>
    </row>
    <row r="5" ht="37.5" customHeight="1" spans="1:9">
      <c r="A5" s="57"/>
      <c r="B5" s="57"/>
      <c r="C5" s="55"/>
      <c r="D5" s="57"/>
      <c r="E5" s="58" t="s">
        <v>14</v>
      </c>
      <c r="F5" s="59">
        <v>3</v>
      </c>
      <c r="G5" s="60" t="s">
        <v>15</v>
      </c>
      <c r="H5" s="61">
        <v>3</v>
      </c>
      <c r="I5" s="62"/>
    </row>
    <row r="6" ht="30.75" customHeight="1" spans="1:9">
      <c r="A6" s="57"/>
      <c r="B6" s="57"/>
      <c r="C6" s="57" t="s">
        <v>16</v>
      </c>
      <c r="D6" s="57">
        <f>F6</f>
        <v>4</v>
      </c>
      <c r="E6" s="58" t="s">
        <v>17</v>
      </c>
      <c r="F6" s="59">
        <v>4</v>
      </c>
      <c r="G6" s="60" t="s">
        <v>18</v>
      </c>
      <c r="H6" s="61">
        <v>4</v>
      </c>
      <c r="I6" s="62"/>
    </row>
    <row r="7" ht="33.75" spans="1:9">
      <c r="A7" s="57" t="s">
        <v>19</v>
      </c>
      <c r="B7" s="57">
        <f>D7+D11</f>
        <v>30</v>
      </c>
      <c r="C7" s="57" t="s">
        <v>20</v>
      </c>
      <c r="D7" s="57">
        <f>F7+F8+F10</f>
        <v>8</v>
      </c>
      <c r="E7" s="55" t="s">
        <v>21</v>
      </c>
      <c r="F7" s="57">
        <v>2</v>
      </c>
      <c r="G7" s="62" t="s">
        <v>22</v>
      </c>
      <c r="H7" s="63">
        <v>2</v>
      </c>
      <c r="I7" s="62"/>
    </row>
    <row r="8" ht="26.25" customHeight="1" spans="1:11">
      <c r="A8" s="57"/>
      <c r="B8" s="57"/>
      <c r="C8" s="57"/>
      <c r="D8" s="57"/>
      <c r="E8" s="58" t="s">
        <v>23</v>
      </c>
      <c r="F8" s="59">
        <v>4</v>
      </c>
      <c r="G8" s="60" t="s">
        <v>24</v>
      </c>
      <c r="H8" s="61">
        <v>2</v>
      </c>
      <c r="I8" s="62"/>
      <c r="K8" s="52">
        <v>273334670</v>
      </c>
    </row>
    <row r="9" ht="27.75" customHeight="1" spans="1:9">
      <c r="A9" s="57"/>
      <c r="B9" s="57"/>
      <c r="C9" s="57"/>
      <c r="D9" s="57"/>
      <c r="E9" s="58"/>
      <c r="F9" s="59"/>
      <c r="G9" s="60" t="s">
        <v>25</v>
      </c>
      <c r="H9" s="61">
        <v>2</v>
      </c>
      <c r="I9" s="62"/>
    </row>
    <row r="10" ht="33.75" spans="1:9">
      <c r="A10" s="57"/>
      <c r="B10" s="57"/>
      <c r="C10" s="57"/>
      <c r="D10" s="57"/>
      <c r="E10" s="55" t="s">
        <v>26</v>
      </c>
      <c r="F10" s="57">
        <v>2</v>
      </c>
      <c r="G10" s="62" t="s">
        <v>27</v>
      </c>
      <c r="H10" s="63">
        <v>2</v>
      </c>
      <c r="I10" s="62"/>
    </row>
    <row r="11" ht="22.5" spans="1:9">
      <c r="A11" s="57"/>
      <c r="B11" s="57"/>
      <c r="C11" s="59" t="s">
        <v>28</v>
      </c>
      <c r="D11" s="59">
        <f>F11+F12+F13</f>
        <v>22</v>
      </c>
      <c r="E11" s="58" t="s">
        <v>29</v>
      </c>
      <c r="F11" s="59">
        <v>2</v>
      </c>
      <c r="G11" s="60" t="s">
        <v>30</v>
      </c>
      <c r="H11" s="61">
        <v>1.5</v>
      </c>
      <c r="I11" s="62" t="s">
        <v>31</v>
      </c>
    </row>
    <row r="12" ht="22.5" spans="1:9">
      <c r="A12" s="57"/>
      <c r="B12" s="57"/>
      <c r="C12" s="59"/>
      <c r="D12" s="59"/>
      <c r="E12" s="58" t="s">
        <v>32</v>
      </c>
      <c r="F12" s="59">
        <v>4</v>
      </c>
      <c r="G12" s="60" t="s">
        <v>33</v>
      </c>
      <c r="H12" s="61">
        <v>4</v>
      </c>
      <c r="I12" s="62"/>
    </row>
    <row r="13" ht="112.5" spans="1:11">
      <c r="A13" s="57"/>
      <c r="B13" s="57"/>
      <c r="C13" s="59"/>
      <c r="D13" s="59"/>
      <c r="E13" s="58" t="s">
        <v>34</v>
      </c>
      <c r="F13" s="59">
        <v>16</v>
      </c>
      <c r="G13" s="60" t="s">
        <v>35</v>
      </c>
      <c r="H13" s="61">
        <v>11.5</v>
      </c>
      <c r="I13" s="62" t="s">
        <v>36</v>
      </c>
      <c r="K13" s="73"/>
    </row>
    <row r="14" ht="36.95" customHeight="1" spans="1:9">
      <c r="A14" s="57" t="s">
        <v>37</v>
      </c>
      <c r="B14" s="57">
        <f>D14</f>
        <v>20</v>
      </c>
      <c r="C14" s="57" t="s">
        <v>38</v>
      </c>
      <c r="D14" s="57">
        <f>F14+F15</f>
        <v>20</v>
      </c>
      <c r="E14" s="55" t="s">
        <v>39</v>
      </c>
      <c r="F14" s="57">
        <v>10</v>
      </c>
      <c r="G14" s="62" t="s">
        <v>40</v>
      </c>
      <c r="H14" s="63">
        <v>10</v>
      </c>
      <c r="I14" s="62"/>
    </row>
    <row r="15" ht="38.1" customHeight="1" spans="1:9">
      <c r="A15" s="57"/>
      <c r="B15" s="57"/>
      <c r="C15" s="57"/>
      <c r="D15" s="57"/>
      <c r="E15" s="55" t="s">
        <v>41</v>
      </c>
      <c r="F15" s="57">
        <v>10</v>
      </c>
      <c r="G15" s="62" t="s">
        <v>42</v>
      </c>
      <c r="H15" s="63">
        <v>10</v>
      </c>
      <c r="I15" s="62"/>
    </row>
    <row r="16" ht="42" customHeight="1" spans="1:9">
      <c r="A16" s="57" t="s">
        <v>43</v>
      </c>
      <c r="B16" s="57">
        <f>D16</f>
        <v>20</v>
      </c>
      <c r="C16" s="57" t="s">
        <v>44</v>
      </c>
      <c r="D16" s="57">
        <f>F16+F17</f>
        <v>20</v>
      </c>
      <c r="E16" s="55" t="s">
        <v>45</v>
      </c>
      <c r="F16" s="57">
        <v>10</v>
      </c>
      <c r="G16" s="62" t="s">
        <v>46</v>
      </c>
      <c r="H16" s="63">
        <v>10</v>
      </c>
      <c r="I16" s="62"/>
    </row>
    <row r="17" ht="45" customHeight="1" spans="1:9">
      <c r="A17" s="57"/>
      <c r="B17" s="57"/>
      <c r="C17" s="57"/>
      <c r="D17" s="57"/>
      <c r="E17" s="55" t="s">
        <v>47</v>
      </c>
      <c r="F17" s="57">
        <v>10</v>
      </c>
      <c r="G17" s="62" t="s">
        <v>48</v>
      </c>
      <c r="H17" s="63">
        <v>10</v>
      </c>
      <c r="I17" s="62"/>
    </row>
    <row r="18" ht="39.95" customHeight="1" spans="1:9">
      <c r="A18" s="64" t="s">
        <v>49</v>
      </c>
      <c r="B18" s="64">
        <f>D18</f>
        <v>20</v>
      </c>
      <c r="C18" s="65" t="s">
        <v>50</v>
      </c>
      <c r="D18" s="64">
        <f>F18+F19</f>
        <v>20</v>
      </c>
      <c r="E18" s="65" t="s">
        <v>51</v>
      </c>
      <c r="F18" s="64">
        <v>20</v>
      </c>
      <c r="G18" s="66" t="s">
        <v>52</v>
      </c>
      <c r="H18" s="67">
        <v>17</v>
      </c>
      <c r="I18" s="66" t="s">
        <v>53</v>
      </c>
    </row>
    <row r="19" ht="40.5" customHeight="1" spans="1:9">
      <c r="A19" s="68"/>
      <c r="B19" s="68"/>
      <c r="C19" s="69"/>
      <c r="D19" s="68"/>
      <c r="E19" s="69"/>
      <c r="F19" s="68"/>
      <c r="G19" s="70"/>
      <c r="H19" s="71"/>
      <c r="I19" s="70"/>
    </row>
    <row r="20" ht="29.45" customHeight="1" spans="1:9">
      <c r="A20" s="57" t="s">
        <v>54</v>
      </c>
      <c r="B20" s="57">
        <f>SUM(B4:B18)</f>
        <v>100</v>
      </c>
      <c r="C20" s="57" t="s">
        <v>55</v>
      </c>
      <c r="D20" s="57">
        <f>SUM(D4:D18)</f>
        <v>100</v>
      </c>
      <c r="E20" s="57" t="s">
        <v>55</v>
      </c>
      <c r="F20" s="57">
        <f>SUM(F4:F19)</f>
        <v>100</v>
      </c>
      <c r="G20" s="57"/>
      <c r="H20" s="63"/>
      <c r="I20" s="72"/>
    </row>
    <row r="21" ht="32.45" customHeight="1" spans="1:9">
      <c r="A21" s="57" t="s">
        <v>56</v>
      </c>
      <c r="B21" s="57"/>
      <c r="C21" s="55" t="s">
        <v>57</v>
      </c>
      <c r="D21" s="57"/>
      <c r="E21" s="55" t="s">
        <v>57</v>
      </c>
      <c r="F21" s="57"/>
      <c r="G21" s="57" t="s">
        <v>58</v>
      </c>
      <c r="H21" s="63"/>
      <c r="I21" s="72"/>
    </row>
    <row r="22" customHeight="1" spans="1:9">
      <c r="A22" s="57" t="s">
        <v>59</v>
      </c>
      <c r="B22" s="72"/>
      <c r="C22" s="55" t="s">
        <v>60</v>
      </c>
      <c r="D22" s="72"/>
      <c r="E22" s="55" t="s">
        <v>61</v>
      </c>
      <c r="F22" s="72"/>
      <c r="G22" s="57" t="s">
        <v>62</v>
      </c>
      <c r="H22" s="63"/>
      <c r="I22" s="72"/>
    </row>
    <row r="23" ht="28.5" customHeight="1" spans="1:9">
      <c r="A23" s="57" t="s">
        <v>63</v>
      </c>
      <c r="B23" s="57"/>
      <c r="C23" s="57"/>
      <c r="D23" s="57"/>
      <c r="E23" s="57"/>
      <c r="F23" s="57"/>
      <c r="G23" s="57"/>
      <c r="H23" s="63">
        <f>SUM(H4:H22)</f>
        <v>92</v>
      </c>
      <c r="I23" s="72"/>
    </row>
    <row r="24" customHeight="1" spans="2:8">
      <c r="B24" s="52" t="s">
        <v>64</v>
      </c>
      <c r="H24" s="53" t="s">
        <v>65</v>
      </c>
    </row>
  </sheetData>
  <mergeCells count="31">
    <mergeCell ref="A1:I1"/>
    <mergeCell ref="A23:G23"/>
    <mergeCell ref="A4:A6"/>
    <mergeCell ref="A7:A13"/>
    <mergeCell ref="A14:A15"/>
    <mergeCell ref="A16:A17"/>
    <mergeCell ref="A18:A19"/>
    <mergeCell ref="B4:B6"/>
    <mergeCell ref="B7:B13"/>
    <mergeCell ref="B14:B15"/>
    <mergeCell ref="B16:B17"/>
    <mergeCell ref="B18:B19"/>
    <mergeCell ref="C4:C5"/>
    <mergeCell ref="C7:C10"/>
    <mergeCell ref="C11:C13"/>
    <mergeCell ref="C14:C15"/>
    <mergeCell ref="C16:C17"/>
    <mergeCell ref="C18:C19"/>
    <mergeCell ref="D4:D5"/>
    <mergeCell ref="D7:D10"/>
    <mergeCell ref="D11:D13"/>
    <mergeCell ref="D14:D15"/>
    <mergeCell ref="D16:D17"/>
    <mergeCell ref="D18:D19"/>
    <mergeCell ref="E8:E9"/>
    <mergeCell ref="E18:E19"/>
    <mergeCell ref="F8:F9"/>
    <mergeCell ref="F18:F19"/>
    <mergeCell ref="G18:G19"/>
    <mergeCell ref="H18:H19"/>
    <mergeCell ref="I18:I19"/>
  </mergeCells>
  <pageMargins left="0.31496062992126" right="0.31496062992126" top="0.748031496062992" bottom="0.15748031496063" header="0.31496062992126" footer="0.078740157480315"/>
  <pageSetup paperSize="9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5"/>
  <sheetViews>
    <sheetView tabSelected="1" workbookViewId="0">
      <selection activeCell="A1" sqref="A1:I1"/>
    </sheetView>
  </sheetViews>
  <sheetFormatPr defaultColWidth="9" defaultRowHeight="13.5"/>
  <cols>
    <col min="1" max="2" width="7.5" customWidth="1"/>
    <col min="3" max="3" width="11.125" customWidth="1"/>
    <col min="4" max="4" width="7.5" customWidth="1"/>
    <col min="5" max="5" width="12.75" style="10" customWidth="1"/>
    <col min="6" max="6" width="8.75" customWidth="1"/>
    <col min="7" max="7" width="69" customWidth="1"/>
    <col min="8" max="8" width="9.25" customWidth="1"/>
    <col min="9" max="9" width="52.25" customWidth="1"/>
  </cols>
  <sheetData>
    <row r="1" ht="21" spans="1:10">
      <c r="A1" s="11" t="s">
        <v>66</v>
      </c>
      <c r="B1" s="11"/>
      <c r="C1" s="11"/>
      <c r="D1" s="11"/>
      <c r="E1" s="11"/>
      <c r="F1" s="11"/>
      <c r="G1" s="11"/>
      <c r="H1" s="11"/>
      <c r="I1" s="11"/>
      <c r="J1" s="38"/>
    </row>
    <row r="2" ht="15" customHeight="1" spans="1:10">
      <c r="A2" s="12" t="s">
        <v>2</v>
      </c>
      <c r="B2" s="13" t="s">
        <v>67</v>
      </c>
      <c r="C2" s="14" t="s">
        <v>4</v>
      </c>
      <c r="D2" s="13" t="s">
        <v>67</v>
      </c>
      <c r="E2" s="14" t="s">
        <v>5</v>
      </c>
      <c r="F2" s="13" t="s">
        <v>68</v>
      </c>
      <c r="G2" s="13" t="s">
        <v>69</v>
      </c>
      <c r="H2" s="13" t="s">
        <v>70</v>
      </c>
      <c r="I2" s="44" t="s">
        <v>9</v>
      </c>
      <c r="J2" s="45"/>
    </row>
    <row r="3" ht="22.5" spans="1:10">
      <c r="A3" s="15" t="s">
        <v>71</v>
      </c>
      <c r="B3" s="16">
        <f>D3+D6</f>
        <v>12</v>
      </c>
      <c r="C3" s="17" t="s">
        <v>72</v>
      </c>
      <c r="D3" s="16">
        <f>F3+F4+F5</f>
        <v>7</v>
      </c>
      <c r="E3" s="18" t="s">
        <v>73</v>
      </c>
      <c r="F3" s="19">
        <v>2</v>
      </c>
      <c r="G3" s="20" t="s">
        <v>74</v>
      </c>
      <c r="H3" s="19">
        <v>2</v>
      </c>
      <c r="I3" s="46"/>
      <c r="J3" s="45"/>
    </row>
    <row r="4" ht="22.5" spans="1:10">
      <c r="A4" s="15"/>
      <c r="B4" s="16"/>
      <c r="C4" s="21"/>
      <c r="D4" s="16"/>
      <c r="E4" s="18" t="s">
        <v>12</v>
      </c>
      <c r="F4" s="19">
        <v>2.5</v>
      </c>
      <c r="G4" s="22" t="s">
        <v>75</v>
      </c>
      <c r="H4" s="19">
        <v>2.5</v>
      </c>
      <c r="I4" s="47"/>
      <c r="J4" s="38"/>
    </row>
    <row r="5" ht="22.5" spans="1:10">
      <c r="A5" s="15"/>
      <c r="B5" s="16"/>
      <c r="C5" s="21"/>
      <c r="D5" s="16"/>
      <c r="E5" s="18" t="s">
        <v>14</v>
      </c>
      <c r="F5" s="19">
        <v>2.5</v>
      </c>
      <c r="G5" s="22" t="s">
        <v>76</v>
      </c>
      <c r="H5" s="19">
        <v>2.5</v>
      </c>
      <c r="I5" s="47"/>
      <c r="J5" s="38"/>
    </row>
    <row r="6" ht="22.5" spans="1:10">
      <c r="A6" s="15"/>
      <c r="B6" s="16"/>
      <c r="C6" s="23" t="s">
        <v>77</v>
      </c>
      <c r="D6" s="16">
        <f>F6+F7</f>
        <v>5</v>
      </c>
      <c r="E6" s="24" t="s">
        <v>78</v>
      </c>
      <c r="F6" s="19">
        <v>2.5</v>
      </c>
      <c r="G6" s="22" t="s">
        <v>79</v>
      </c>
      <c r="H6" s="19">
        <v>2.5</v>
      </c>
      <c r="I6" s="47"/>
      <c r="J6" s="38"/>
    </row>
    <row r="7" ht="22.5" spans="1:10">
      <c r="A7" s="15"/>
      <c r="B7" s="16"/>
      <c r="C7" s="23"/>
      <c r="D7" s="16"/>
      <c r="E7" s="24" t="s">
        <v>80</v>
      </c>
      <c r="F7" s="19">
        <v>2.5</v>
      </c>
      <c r="G7" s="25" t="s">
        <v>81</v>
      </c>
      <c r="H7" s="19">
        <v>2.5</v>
      </c>
      <c r="I7" s="47"/>
      <c r="J7" s="38"/>
    </row>
    <row r="8" ht="15" customHeight="1" spans="1:10">
      <c r="A8" s="26" t="s">
        <v>82</v>
      </c>
      <c r="B8" s="27">
        <f>D8+D11</f>
        <v>28</v>
      </c>
      <c r="C8" s="21" t="s">
        <v>83</v>
      </c>
      <c r="D8" s="16">
        <f>F8+F9+F10</f>
        <v>24</v>
      </c>
      <c r="E8" s="24" t="s">
        <v>84</v>
      </c>
      <c r="F8" s="19">
        <v>2</v>
      </c>
      <c r="G8" s="28" t="s">
        <v>85</v>
      </c>
      <c r="H8" s="19">
        <v>2</v>
      </c>
      <c r="I8" s="47"/>
      <c r="J8" s="38"/>
    </row>
    <row r="9" ht="123.75" spans="1:10">
      <c r="A9" s="29"/>
      <c r="B9" s="30"/>
      <c r="C9" s="21"/>
      <c r="D9" s="16"/>
      <c r="E9" s="24" t="s">
        <v>86</v>
      </c>
      <c r="F9" s="19">
        <v>20</v>
      </c>
      <c r="G9" s="20" t="s">
        <v>87</v>
      </c>
      <c r="H9" s="19">
        <v>15</v>
      </c>
      <c r="I9" s="47" t="s">
        <v>88</v>
      </c>
      <c r="J9" s="38"/>
    </row>
    <row r="10" ht="22.5" spans="1:10">
      <c r="A10" s="29"/>
      <c r="B10" s="30"/>
      <c r="C10" s="21"/>
      <c r="D10" s="16"/>
      <c r="E10" s="24" t="s">
        <v>89</v>
      </c>
      <c r="F10" s="19">
        <v>2</v>
      </c>
      <c r="G10" s="20" t="s">
        <v>90</v>
      </c>
      <c r="H10" s="19">
        <v>1</v>
      </c>
      <c r="I10" s="48" t="s">
        <v>91</v>
      </c>
      <c r="J10" s="38"/>
    </row>
    <row r="11" ht="24.75" customHeight="1" spans="1:10">
      <c r="A11" s="29"/>
      <c r="B11" s="30"/>
      <c r="C11" s="31" t="s">
        <v>26</v>
      </c>
      <c r="D11" s="16">
        <f>F11+F12</f>
        <v>4</v>
      </c>
      <c r="E11" s="24" t="s">
        <v>92</v>
      </c>
      <c r="F11" s="19">
        <v>2</v>
      </c>
      <c r="G11" s="28" t="s">
        <v>93</v>
      </c>
      <c r="H11" s="19">
        <v>2</v>
      </c>
      <c r="I11" s="47"/>
      <c r="J11" s="38"/>
    </row>
    <row r="12" ht="22.5" spans="1:10">
      <c r="A12" s="32"/>
      <c r="B12" s="33"/>
      <c r="C12" s="34"/>
      <c r="D12" s="16"/>
      <c r="E12" s="24" t="s">
        <v>94</v>
      </c>
      <c r="F12" s="16">
        <v>2</v>
      </c>
      <c r="G12" s="28" t="s">
        <v>95</v>
      </c>
      <c r="H12" s="19">
        <v>2</v>
      </c>
      <c r="I12" s="47"/>
      <c r="J12" s="38"/>
    </row>
    <row r="13" ht="33" customHeight="1" spans="1:10">
      <c r="A13" s="15" t="s">
        <v>37</v>
      </c>
      <c r="B13" s="16">
        <f>D13</f>
        <v>30</v>
      </c>
      <c r="C13" s="21" t="s">
        <v>38</v>
      </c>
      <c r="D13" s="16">
        <f>F13+F14+F15+F16</f>
        <v>30</v>
      </c>
      <c r="E13" s="18" t="s">
        <v>96</v>
      </c>
      <c r="F13" s="19">
        <v>7</v>
      </c>
      <c r="G13" s="20" t="s">
        <v>97</v>
      </c>
      <c r="H13" s="19">
        <v>7</v>
      </c>
      <c r="I13" s="47"/>
      <c r="J13" s="38"/>
    </row>
    <row r="14" ht="22.5" spans="1:10">
      <c r="A14" s="15"/>
      <c r="B14" s="16"/>
      <c r="C14" s="21"/>
      <c r="D14" s="16"/>
      <c r="E14" s="18" t="s">
        <v>98</v>
      </c>
      <c r="F14" s="19">
        <v>8</v>
      </c>
      <c r="G14" s="20" t="s">
        <v>99</v>
      </c>
      <c r="H14" s="19">
        <v>6.9</v>
      </c>
      <c r="I14" s="49" t="s">
        <v>100</v>
      </c>
      <c r="J14" s="38"/>
    </row>
    <row r="15" ht="22.5" spans="1:10">
      <c r="A15" s="15"/>
      <c r="B15" s="16"/>
      <c r="C15" s="21"/>
      <c r="D15" s="16"/>
      <c r="E15" s="18" t="s">
        <v>101</v>
      </c>
      <c r="F15" s="19">
        <v>8</v>
      </c>
      <c r="G15" s="20" t="s">
        <v>102</v>
      </c>
      <c r="H15" s="19">
        <v>7.4</v>
      </c>
      <c r="I15" s="49" t="s">
        <v>103</v>
      </c>
      <c r="J15" s="38"/>
    </row>
    <row r="16" ht="22.5" spans="1:10">
      <c r="A16" s="15"/>
      <c r="B16" s="16"/>
      <c r="C16" s="21"/>
      <c r="D16" s="16"/>
      <c r="E16" s="18" t="s">
        <v>104</v>
      </c>
      <c r="F16" s="19">
        <v>7</v>
      </c>
      <c r="G16" s="20" t="s">
        <v>105</v>
      </c>
      <c r="H16" s="19">
        <v>7</v>
      </c>
      <c r="I16" s="47"/>
      <c r="J16" s="38"/>
    </row>
    <row r="17" ht="15" customHeight="1" spans="1:10">
      <c r="A17" s="15" t="s">
        <v>106</v>
      </c>
      <c r="B17" s="16">
        <v>30</v>
      </c>
      <c r="C17" s="21" t="s">
        <v>44</v>
      </c>
      <c r="D17" s="16">
        <v>30</v>
      </c>
      <c r="E17" s="18" t="s">
        <v>45</v>
      </c>
      <c r="F17" s="19">
        <v>10</v>
      </c>
      <c r="G17" s="22" t="s">
        <v>107</v>
      </c>
      <c r="H17" s="19">
        <v>10</v>
      </c>
      <c r="I17" s="47"/>
      <c r="J17" s="38"/>
    </row>
    <row r="18" ht="22.5" spans="1:10">
      <c r="A18" s="15"/>
      <c r="B18" s="16"/>
      <c r="C18" s="21"/>
      <c r="D18" s="16"/>
      <c r="E18" s="18" t="s">
        <v>47</v>
      </c>
      <c r="F18" s="19">
        <v>10</v>
      </c>
      <c r="G18" s="22" t="s">
        <v>108</v>
      </c>
      <c r="H18" s="19">
        <v>10</v>
      </c>
      <c r="I18" s="47"/>
      <c r="J18" s="38"/>
    </row>
    <row r="19" ht="22.5" spans="1:10">
      <c r="A19" s="15"/>
      <c r="B19" s="16"/>
      <c r="C19" s="21"/>
      <c r="D19" s="16"/>
      <c r="E19" s="18" t="s">
        <v>50</v>
      </c>
      <c r="F19" s="19">
        <v>10</v>
      </c>
      <c r="G19" s="22" t="s">
        <v>109</v>
      </c>
      <c r="H19" s="19">
        <v>7</v>
      </c>
      <c r="I19" s="47" t="s">
        <v>110</v>
      </c>
      <c r="J19" s="38"/>
    </row>
    <row r="20" ht="15" customHeight="1" spans="1:10">
      <c r="A20" s="35" t="s">
        <v>55</v>
      </c>
      <c r="B20" s="36">
        <f>SUM(B3:B19)</f>
        <v>100</v>
      </c>
      <c r="C20" s="37" t="s">
        <v>55</v>
      </c>
      <c r="D20" s="36">
        <f>SUM(D3:D19)</f>
        <v>100</v>
      </c>
      <c r="E20" s="37" t="s">
        <v>55</v>
      </c>
      <c r="F20" s="36">
        <f>SUM(F3:F19)</f>
        <v>100</v>
      </c>
      <c r="G20" s="36"/>
      <c r="H20" s="36">
        <f>SUM(H3:H19)</f>
        <v>89.3</v>
      </c>
      <c r="I20" s="50"/>
      <c r="J20" s="38"/>
    </row>
    <row r="21" ht="15" customHeight="1" spans="1:10">
      <c r="A21" s="38"/>
      <c r="B21" s="38"/>
      <c r="C21" s="38"/>
      <c r="D21" s="38"/>
      <c r="E21" s="39"/>
      <c r="F21" s="38"/>
      <c r="G21" s="38"/>
      <c r="H21" s="38"/>
      <c r="I21" s="38"/>
      <c r="J21" s="38"/>
    </row>
    <row r="22" ht="15" customHeight="1" spans="1:10">
      <c r="A22" s="38"/>
      <c r="B22" s="38"/>
      <c r="C22" s="38"/>
      <c r="D22" s="38"/>
      <c r="E22" s="39"/>
      <c r="F22" s="38"/>
      <c r="G22" s="38"/>
      <c r="H22" s="38"/>
      <c r="I22" s="38"/>
      <c r="J22" s="38"/>
    </row>
    <row r="23" ht="15" customHeight="1" spans="1:10">
      <c r="A23" s="38"/>
      <c r="B23" s="38"/>
      <c r="C23" s="38"/>
      <c r="D23" s="38"/>
      <c r="E23" s="39"/>
      <c r="F23" s="38"/>
      <c r="G23" s="38"/>
      <c r="H23" s="38"/>
      <c r="I23" s="51"/>
      <c r="J23" s="38"/>
    </row>
    <row r="24" ht="15" customHeight="1" spans="1:10">
      <c r="A24" s="38"/>
      <c r="B24" s="38"/>
      <c r="C24" s="38"/>
      <c r="D24" s="38"/>
      <c r="E24" s="39"/>
      <c r="F24" s="38"/>
      <c r="G24" s="40"/>
      <c r="H24" s="40"/>
      <c r="I24" s="38"/>
      <c r="J24" s="38"/>
    </row>
    <row r="25" ht="15" customHeight="1" spans="1:10">
      <c r="A25" s="41"/>
      <c r="B25" s="41"/>
      <c r="C25" s="41"/>
      <c r="D25" s="41"/>
      <c r="E25" s="42"/>
      <c r="F25" s="41"/>
      <c r="G25" s="43"/>
      <c r="H25" s="41"/>
      <c r="I25" s="41"/>
      <c r="J25" s="41"/>
    </row>
  </sheetData>
  <mergeCells count="21">
    <mergeCell ref="A1:I1"/>
    <mergeCell ref="A3:A7"/>
    <mergeCell ref="A8:A12"/>
    <mergeCell ref="A13:A16"/>
    <mergeCell ref="A17:A19"/>
    <mergeCell ref="B3:B7"/>
    <mergeCell ref="B8:B12"/>
    <mergeCell ref="B13:B16"/>
    <mergeCell ref="B17:B19"/>
    <mergeCell ref="C3:C5"/>
    <mergeCell ref="C6:C7"/>
    <mergeCell ref="C8:C10"/>
    <mergeCell ref="C11:C12"/>
    <mergeCell ref="C13:C16"/>
    <mergeCell ref="C17:C19"/>
    <mergeCell ref="D3:D5"/>
    <mergeCell ref="D6:D7"/>
    <mergeCell ref="D8:D10"/>
    <mergeCell ref="D11:D12"/>
    <mergeCell ref="D13:D16"/>
    <mergeCell ref="D17:D19"/>
  </mergeCells>
  <printOptions horizontalCentered="1"/>
  <pageMargins left="0.590551181102362" right="0.590551181102362" top="0.78740157480315" bottom="0.590551181102362" header="0.590551181102362" footer="0.393700787401575"/>
  <pageSetup paperSize="9" scale="73" fitToHeight="100" orientation="landscape"/>
  <headerFooter>
    <oddFooter>&amp;C&amp;8&amp;X-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7"/>
  <sheetViews>
    <sheetView workbookViewId="0">
      <selection activeCell="C18" sqref="C18"/>
    </sheetView>
  </sheetViews>
  <sheetFormatPr defaultColWidth="9" defaultRowHeight="13.5" outlineLevelRow="6" outlineLevelCol="3"/>
  <cols>
    <col min="1" max="1" width="15.375" customWidth="1"/>
  </cols>
  <sheetData>
    <row r="1" ht="15" spans="1:4">
      <c r="A1" s="1" t="s">
        <v>2</v>
      </c>
      <c r="B1" s="1" t="s">
        <v>68</v>
      </c>
      <c r="C1" s="1" t="s">
        <v>70</v>
      </c>
      <c r="D1" s="2" t="s">
        <v>111</v>
      </c>
    </row>
    <row r="2" ht="14.25" spans="1:4">
      <c r="A2" s="3" t="s">
        <v>71</v>
      </c>
      <c r="B2" s="4">
        <v>12</v>
      </c>
      <c r="C2" s="5">
        <f>SUM(城乡低保生活补助专项评分表最新!H3:H7)</f>
        <v>12</v>
      </c>
      <c r="D2" s="6">
        <f>C2/B2</f>
        <v>1</v>
      </c>
    </row>
    <row r="3" ht="14.25" spans="1:4">
      <c r="A3" s="3" t="s">
        <v>82</v>
      </c>
      <c r="B3" s="4">
        <v>28</v>
      </c>
      <c r="C3" s="5">
        <f>SUM(城乡低保生活补助专项评分表最新!H8:H12)</f>
        <v>22</v>
      </c>
      <c r="D3" s="6">
        <f t="shared" ref="D3:D6" si="0">C3/B3</f>
        <v>0.785714285714286</v>
      </c>
    </row>
    <row r="4" ht="14.25" spans="1:4">
      <c r="A4" s="3" t="s">
        <v>37</v>
      </c>
      <c r="B4" s="4">
        <v>30</v>
      </c>
      <c r="C4" s="5">
        <f>SUM(城乡低保生活补助专项评分表最新!H13:H16)</f>
        <v>28.3</v>
      </c>
      <c r="D4" s="6">
        <f t="shared" si="0"/>
        <v>0.943333333333333</v>
      </c>
    </row>
    <row r="5" ht="14.25" spans="1:4">
      <c r="A5" s="3" t="s">
        <v>106</v>
      </c>
      <c r="B5" s="4">
        <v>30</v>
      </c>
      <c r="C5" s="5">
        <f>SUM(城乡低保生活补助专项评分表最新!H17:H19)</f>
        <v>27</v>
      </c>
      <c r="D5" s="6">
        <f t="shared" si="0"/>
        <v>0.9</v>
      </c>
    </row>
    <row r="6" ht="14.25" spans="1:4">
      <c r="A6" s="7" t="s">
        <v>112</v>
      </c>
      <c r="B6" s="8">
        <f>SUM(B2:B5)</f>
        <v>100</v>
      </c>
      <c r="C6" s="9">
        <f>SUM(C2:C5)</f>
        <v>89.3</v>
      </c>
      <c r="D6" s="6">
        <f t="shared" si="0"/>
        <v>0.893</v>
      </c>
    </row>
    <row r="7" ht="14.25"/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城乡低保生活补助专项评分表</vt:lpstr>
      <vt:lpstr>城乡低保生活补助专项评分表最新</vt:lpstr>
      <vt:lpstr>得分汇总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yp</dc:creator>
  <cp:lastModifiedBy>曾佼</cp:lastModifiedBy>
  <dcterms:created xsi:type="dcterms:W3CDTF">2018-10-29T06:01:00Z</dcterms:created>
  <cp:lastPrinted>2020-11-13T06:28:00Z</cp:lastPrinted>
  <dcterms:modified xsi:type="dcterms:W3CDTF">2020-12-31T03:51:20Z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  <property fmtid="{D5CDD505-2E9C-101B-9397-08002B2CF9AE}" pid="3" name="EM_Doc_Temp_ID">
    <vt:lpwstr>c5cca61c</vt:lpwstr>
  </property>
</Properties>
</file>